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305" yWindow="-15" windowWidth="10185" windowHeight="7530" tabRatio="834" activeTab="2"/>
  </bookViews>
  <sheets>
    <sheet name="Sheet1" sheetId="48" r:id="rId1"/>
    <sheet name="総会表紙" sheetId="28" r:id="rId2"/>
    <sheet name="年間行事" sheetId="2" r:id="rId3"/>
    <sheet name="28年収支決算書" sheetId="42" r:id="rId4"/>
    <sheet name="28年収支詳細" sheetId="49" r:id="rId5"/>
    <sheet name="29年収支予算書" sheetId="51" r:id="rId6"/>
    <sheet name="登録H29" sheetId="46" r:id="rId7"/>
    <sheet name="役員名簿" sheetId="31" state="hidden" r:id="rId8"/>
    <sheet name="川之江ｸﾗﾌﾞ対抗" sheetId="37" r:id="rId9"/>
    <sheet name="初太郎杯" sheetId="19" r:id="rId10"/>
    <sheet name="ﾐｯｸｽｵｰﾌﾟﾝ" sheetId="44" r:id="rId11"/>
    <sheet name="市民ｽﾎﾟｰﾂ" sheetId="24" r:id="rId12"/>
    <sheet name="会長杯学生ｼﾝｸﾞﾙ" sheetId="39" r:id="rId13"/>
    <sheet name="ｵｰﾌﾟﾝ " sheetId="25" r:id="rId14"/>
    <sheet name="ｼﾝｸﾞﾙ一般" sheetId="40" r:id="rId15"/>
    <sheet name="教室" sheetId="47" r:id="rId16"/>
  </sheets>
  <definedNames>
    <definedName name="_xlnm.Print_Area" localSheetId="3">'28年収支決算書'!$A$1:$E$50</definedName>
    <definedName name="_xlnm.Print_Area" localSheetId="4">'28年収支詳細'!$A$1:$F$71</definedName>
    <definedName name="_xlnm.Print_Area" localSheetId="5">'29年収支予算書'!$A$1:$E$44</definedName>
    <definedName name="_xlnm.Print_Area" localSheetId="0">Sheet1!$A$1:$I$46</definedName>
    <definedName name="_xlnm.Print_Area" localSheetId="13">'ｵｰﾌﾟﾝ '!$A$1:$N$54</definedName>
    <definedName name="_xlnm.Print_Area" localSheetId="14">ｼﾝｸﾞﾙ一般!$A$1:$Z$70</definedName>
    <definedName name="_xlnm.Print_Area" localSheetId="10">ﾐｯｸｽｵｰﾌﾟﾝ!$A$1:$P$55</definedName>
    <definedName name="_xlnm.Print_Area" localSheetId="12">会長杯学生ｼﾝｸﾞﾙ!$A$1:$Z$70</definedName>
    <definedName name="_xlnm.Print_Area" localSheetId="15">教室!$A$1:$I$40</definedName>
    <definedName name="_xlnm.Print_Area" localSheetId="11">市民ｽﾎﾟｰﾂ!$A$1:$O$54</definedName>
    <definedName name="_xlnm.Print_Area" localSheetId="9">初太郎杯!$A$1:$O$54</definedName>
    <definedName name="_xlnm.Print_Area" localSheetId="8">川之江ｸﾗﾌﾞ対抗!$A$1:$U$61</definedName>
    <definedName name="_xlnm.Print_Area" localSheetId="1">総会表紙!$A$1:$E$37</definedName>
    <definedName name="_xlnm.Print_Area" localSheetId="6">登録H29!$A$1:$I$46</definedName>
    <definedName name="_xlnm.Print_Area" localSheetId="2">年間行事!$A$1:$F$35</definedName>
  </definedNames>
  <calcPr calcId="145621"/>
</workbook>
</file>

<file path=xl/calcChain.xml><?xml version="1.0" encoding="utf-8"?>
<calcChain xmlns="http://schemas.openxmlformats.org/spreadsheetml/2006/main">
  <c r="D7" i="51" l="1"/>
  <c r="D11" i="51" l="1"/>
  <c r="D29" i="51"/>
  <c r="C34" i="51"/>
  <c r="C33" i="51"/>
  <c r="C32" i="51"/>
  <c r="C31" i="51"/>
  <c r="C30" i="51"/>
  <c r="C29" i="51"/>
  <c r="C27" i="51"/>
  <c r="C26" i="51"/>
  <c r="C25" i="51"/>
  <c r="C22" i="51"/>
  <c r="C21" i="51"/>
  <c r="C36" i="51"/>
  <c r="C16" i="51"/>
  <c r="C12" i="51"/>
  <c r="C11" i="51"/>
  <c r="C10" i="51"/>
  <c r="C9" i="51"/>
  <c r="C8" i="51"/>
  <c r="C7" i="51"/>
  <c r="D36" i="51"/>
  <c r="D41" i="51" s="1"/>
  <c r="D10" i="51"/>
  <c r="D8" i="51"/>
  <c r="D17" i="51" s="1"/>
  <c r="D40" i="51" s="1"/>
  <c r="C17" i="51"/>
  <c r="D32" i="42"/>
  <c r="D31" i="42"/>
  <c r="D22" i="42"/>
  <c r="D21" i="42"/>
  <c r="D33" i="42"/>
  <c r="D34" i="42"/>
  <c r="D30" i="42"/>
  <c r="D29" i="42"/>
  <c r="D27" i="42"/>
  <c r="D26" i="42"/>
  <c r="D25" i="42"/>
  <c r="D12" i="42"/>
  <c r="D16" i="42"/>
  <c r="D11" i="42"/>
  <c r="D10" i="42"/>
  <c r="C12" i="42"/>
  <c r="D9" i="42"/>
  <c r="D8" i="42"/>
  <c r="D7" i="42"/>
  <c r="C29" i="42"/>
  <c r="F70" i="49"/>
  <c r="E42" i="49"/>
  <c r="D41" i="49"/>
  <c r="D42" i="51" l="1"/>
  <c r="E40" i="49"/>
  <c r="E30" i="49"/>
  <c r="E10" i="49"/>
  <c r="D71" i="49"/>
  <c r="F4" i="49"/>
  <c r="F5" i="49" s="1"/>
  <c r="F6" i="49" s="1"/>
  <c r="F7" i="49" s="1"/>
  <c r="F8" i="49" s="1"/>
  <c r="F9" i="49" s="1"/>
  <c r="F10" i="49" s="1"/>
  <c r="F11" i="49" s="1"/>
  <c r="F12" i="49" s="1"/>
  <c r="F13" i="49" s="1"/>
  <c r="F14" i="49" s="1"/>
  <c r="F15" i="49" s="1"/>
  <c r="F16" i="49" s="1"/>
  <c r="F17" i="49" s="1"/>
  <c r="F18" i="49" s="1"/>
  <c r="F19" i="49" s="1"/>
  <c r="F20" i="49" s="1"/>
  <c r="F21" i="49" s="1"/>
  <c r="F22" i="49" s="1"/>
  <c r="F23" i="49" s="1"/>
  <c r="F24" i="49" s="1"/>
  <c r="F25" i="49" s="1"/>
  <c r="F26" i="49" s="1"/>
  <c r="F27" i="49" s="1"/>
  <c r="F28" i="49" s="1"/>
  <c r="F29" i="49" s="1"/>
  <c r="F30" i="49" s="1"/>
  <c r="F31" i="49" s="1"/>
  <c r="F32" i="49" s="1"/>
  <c r="F33" i="49" s="1"/>
  <c r="F34" i="49" s="1"/>
  <c r="F35" i="49" s="1"/>
  <c r="F36" i="49" s="1"/>
  <c r="F37" i="49" s="1"/>
  <c r="F38" i="49" s="1"/>
  <c r="F39" i="49" s="1"/>
  <c r="F40" i="49" s="1"/>
  <c r="F41" i="49" s="1"/>
  <c r="F42" i="49" s="1"/>
  <c r="F43" i="49" s="1"/>
  <c r="F44" i="49" s="1"/>
  <c r="F45" i="49" s="1"/>
  <c r="E71" i="49" l="1"/>
  <c r="E73" i="49" s="1"/>
  <c r="F46" i="49"/>
  <c r="F47" i="49" s="1"/>
  <c r="F48" i="49" s="1"/>
  <c r="F49" i="49" s="1"/>
  <c r="F50" i="49" s="1"/>
  <c r="F51" i="49" s="1"/>
  <c r="F52" i="49" s="1"/>
  <c r="F53" i="49" s="1"/>
  <c r="D73" i="49"/>
  <c r="C36" i="42"/>
  <c r="C17" i="42"/>
  <c r="D17" i="42"/>
  <c r="D36" i="42"/>
  <c r="D41" i="42" s="1"/>
  <c r="D40" i="42" l="1"/>
  <c r="D42" i="42" s="1"/>
  <c r="F71" i="49"/>
  <c r="F73" i="49"/>
  <c r="F54" i="49"/>
  <c r="F55" i="49" s="1"/>
  <c r="F56" i="49" s="1"/>
  <c r="F57" i="49" s="1"/>
  <c r="F58" i="49" s="1"/>
  <c r="F59" i="49" s="1"/>
  <c r="F60" i="49" s="1"/>
  <c r="F61" i="49" s="1"/>
  <c r="F62" i="49" s="1"/>
  <c r="F63" i="49" s="1"/>
  <c r="F64" i="49" s="1"/>
  <c r="F65" i="49" s="1"/>
  <c r="F66" i="49" s="1"/>
  <c r="F67" i="49" s="1"/>
  <c r="F68" i="49" s="1"/>
  <c r="F69" i="49" s="1"/>
</calcChain>
</file>

<file path=xl/sharedStrings.xml><?xml version="1.0" encoding="utf-8"?>
<sst xmlns="http://schemas.openxmlformats.org/spreadsheetml/2006/main" count="830" uniqueCount="527">
  <si>
    <t>月　日</t>
    <rPh sb="0" eb="3">
      <t>ツキヒ</t>
    </rPh>
    <phoneticPr fontId="2"/>
  </si>
  <si>
    <t>時下、ますますご健勝の事とお慶び申し上げます。</t>
  </si>
  <si>
    <t>日時</t>
  </si>
  <si>
    <t>会場</t>
  </si>
  <si>
    <t>主催</t>
  </si>
  <si>
    <t>資格</t>
  </si>
  <si>
    <t>参加費</t>
  </si>
  <si>
    <t>氏　名</t>
  </si>
  <si>
    <t>　必ずフルネームで記入して下さい。</t>
  </si>
  <si>
    <t>申込先</t>
  </si>
  <si>
    <t>申込締切</t>
  </si>
  <si>
    <t>申込責任者　　氏名</t>
  </si>
  <si>
    <t>　　　　　　　　　　住所</t>
  </si>
  <si>
    <t>電話番号</t>
  </si>
  <si>
    <t>種目</t>
  </si>
  <si>
    <t>競技方法</t>
  </si>
  <si>
    <t>試合は、予選リーグ、決勝トーナメントで行う。</t>
  </si>
  <si>
    <t>得点</t>
  </si>
  <si>
    <t>審判</t>
  </si>
  <si>
    <t>敗者　主審と線審、　　勝者　線審１名</t>
  </si>
  <si>
    <t>賞</t>
  </si>
  <si>
    <t>追記</t>
  </si>
  <si>
    <t>大会中の事故について、主催者等は一切責任をおいません。</t>
  </si>
  <si>
    <t>希望クラス</t>
  </si>
  <si>
    <t>所属ｸﾗﾌﾞ</t>
  </si>
  <si>
    <t>（ﾌﾘｶﾞﾅ）</t>
  </si>
  <si>
    <t>男</t>
  </si>
  <si>
    <t>女</t>
  </si>
  <si>
    <t>種目：男・女　別ダブルス</t>
  </si>
  <si>
    <t>提出先①</t>
    <rPh sb="0" eb="2">
      <t>テイシュツ</t>
    </rPh>
    <rPh sb="2" eb="3">
      <t>サキ</t>
    </rPh>
    <phoneticPr fontId="2"/>
  </si>
  <si>
    <t>提出先②</t>
    <rPh sb="0" eb="2">
      <t>テイシュツ</t>
    </rPh>
    <rPh sb="2" eb="3">
      <t>サキ</t>
    </rPh>
    <phoneticPr fontId="2"/>
  </si>
  <si>
    <t>使用施設</t>
    <rPh sb="0" eb="2">
      <t>シヨウ</t>
    </rPh>
    <rPh sb="2" eb="4">
      <t>シセツ</t>
    </rPh>
    <phoneticPr fontId="2"/>
  </si>
  <si>
    <t>種目：混合ダブルス</t>
    <rPh sb="0" eb="2">
      <t>シュモク</t>
    </rPh>
    <rPh sb="3" eb="5">
      <t>コンゴウ</t>
    </rPh>
    <phoneticPr fontId="2"/>
  </si>
  <si>
    <t>希望クラス</t>
    <rPh sb="0" eb="2">
      <t>キボウ</t>
    </rPh>
    <phoneticPr fontId="2"/>
  </si>
  <si>
    <t>所属ｸﾗﾌﾞ</t>
    <rPh sb="0" eb="2">
      <t>ショゾク</t>
    </rPh>
    <phoneticPr fontId="2"/>
  </si>
  <si>
    <t>氏　名</t>
    <rPh sb="0" eb="3">
      <t>シメイ</t>
    </rPh>
    <phoneticPr fontId="2"/>
  </si>
  <si>
    <t>種目</t>
    <rPh sb="0" eb="2">
      <t>シュモク</t>
    </rPh>
    <phoneticPr fontId="2"/>
  </si>
  <si>
    <t>資格</t>
    <rPh sb="0" eb="2">
      <t>シカク</t>
    </rPh>
    <phoneticPr fontId="2"/>
  </si>
  <si>
    <t>競技方法</t>
    <rPh sb="0" eb="2">
      <t>キョウギ</t>
    </rPh>
    <rPh sb="2" eb="4">
      <t>ホウホウ</t>
    </rPh>
    <phoneticPr fontId="2"/>
  </si>
  <si>
    <t>得点</t>
    <rPh sb="0" eb="2">
      <t>トクテン</t>
    </rPh>
    <phoneticPr fontId="2"/>
  </si>
  <si>
    <t>審判</t>
    <rPh sb="0" eb="2">
      <t>シンパン</t>
    </rPh>
    <phoneticPr fontId="2"/>
  </si>
  <si>
    <t>敗者　主審と線審、　　勝者　線審１名</t>
    <rPh sb="0" eb="2">
      <t>ハイシャ</t>
    </rPh>
    <rPh sb="3" eb="5">
      <t>シュシン</t>
    </rPh>
    <rPh sb="6" eb="8">
      <t>センシン</t>
    </rPh>
    <rPh sb="11" eb="13">
      <t>ショウシャ</t>
    </rPh>
    <rPh sb="14" eb="16">
      <t>センシン</t>
    </rPh>
    <rPh sb="17" eb="18">
      <t>メイ</t>
    </rPh>
    <phoneticPr fontId="2"/>
  </si>
  <si>
    <t>賞</t>
    <rPh sb="0" eb="1">
      <t>ショウ</t>
    </rPh>
    <phoneticPr fontId="2"/>
  </si>
  <si>
    <t>賞状は各クラス２位まで</t>
    <rPh sb="0" eb="2">
      <t>ショウジョウ</t>
    </rPh>
    <rPh sb="3" eb="4">
      <t>カク</t>
    </rPh>
    <rPh sb="8" eb="9">
      <t>イ</t>
    </rPh>
    <phoneticPr fontId="2"/>
  </si>
  <si>
    <t>申込締切</t>
    <rPh sb="0" eb="2">
      <t>モウシコ</t>
    </rPh>
    <rPh sb="2" eb="4">
      <t>シメキ</t>
    </rPh>
    <phoneticPr fontId="2"/>
  </si>
  <si>
    <t>参加費</t>
    <rPh sb="0" eb="2">
      <t>サンカ</t>
    </rPh>
    <rPh sb="2" eb="3">
      <t>ヒ</t>
    </rPh>
    <phoneticPr fontId="2"/>
  </si>
  <si>
    <t>申込先</t>
    <rPh sb="0" eb="2">
      <t>モウシコ</t>
    </rPh>
    <rPh sb="2" eb="3">
      <t>サキ</t>
    </rPh>
    <phoneticPr fontId="2"/>
  </si>
  <si>
    <r>
      <t>　　２，０００円　×</t>
    </r>
    <r>
      <rPr>
        <u/>
        <sz val="11"/>
        <rFont val="ＭＳ Ｐ明朝"/>
        <family val="1"/>
        <charset val="128"/>
      </rPr>
      <t>　　　　　　　　　　　　</t>
    </r>
    <r>
      <rPr>
        <sz val="11"/>
        <rFont val="ＭＳ Ｐ明朝"/>
        <family val="1"/>
        <charset val="128"/>
      </rPr>
      <t>チーム　＝　</t>
    </r>
    <r>
      <rPr>
        <u/>
        <sz val="11"/>
        <rFont val="ＭＳ Ｐ明朝"/>
        <family val="1"/>
        <charset val="128"/>
      </rPr>
      <t>　　　　　　　　　　　　　　　　　</t>
    </r>
    <r>
      <rPr>
        <sz val="11"/>
        <rFont val="ＭＳ Ｐ明朝"/>
        <family val="1"/>
        <charset val="128"/>
      </rPr>
      <t>円</t>
    </r>
    <rPh sb="7" eb="8">
      <t>エン</t>
    </rPh>
    <rPh sb="45" eb="46">
      <t>エン</t>
    </rPh>
    <phoneticPr fontId="2"/>
  </si>
  <si>
    <t>追記</t>
    <rPh sb="0" eb="2">
      <t>ツイキ</t>
    </rPh>
    <phoneticPr fontId="2"/>
  </si>
  <si>
    <t>大会中の事故について、主催者等は一切責任をおいません。</t>
    <rPh sb="0" eb="2">
      <t>タイカイ</t>
    </rPh>
    <rPh sb="2" eb="3">
      <t>チュウ</t>
    </rPh>
    <rPh sb="4" eb="6">
      <t>ジコ</t>
    </rPh>
    <rPh sb="11" eb="14">
      <t>シュサイシャ</t>
    </rPh>
    <rPh sb="14" eb="15">
      <t>トウ</t>
    </rPh>
    <rPh sb="16" eb="18">
      <t>イッサイ</t>
    </rPh>
    <rPh sb="18" eb="20">
      <t>セキニン</t>
    </rPh>
    <phoneticPr fontId="2"/>
  </si>
  <si>
    <t>昼食は各自で準備願います。</t>
    <rPh sb="0" eb="2">
      <t>チュウショク</t>
    </rPh>
    <rPh sb="3" eb="5">
      <t>カクジ</t>
    </rPh>
    <rPh sb="6" eb="8">
      <t>ジュンビ</t>
    </rPh>
    <rPh sb="8" eb="9">
      <t>ネガ</t>
    </rPh>
    <phoneticPr fontId="2"/>
  </si>
  <si>
    <t>総会次第</t>
    <rPh sb="0" eb="2">
      <t>ソウカイ</t>
    </rPh>
    <rPh sb="2" eb="4">
      <t>シダイ</t>
    </rPh>
    <phoneticPr fontId="2"/>
  </si>
  <si>
    <t>２．会長挨拶</t>
    <rPh sb="2" eb="4">
      <t>カイチョウ</t>
    </rPh>
    <rPh sb="4" eb="6">
      <t>アイサツ</t>
    </rPh>
    <phoneticPr fontId="2"/>
  </si>
  <si>
    <t>参加人数</t>
    <rPh sb="0" eb="2">
      <t>サンカ</t>
    </rPh>
    <rPh sb="2" eb="4">
      <t>ニンズウ</t>
    </rPh>
    <phoneticPr fontId="2"/>
  </si>
  <si>
    <t>川之江メイン</t>
    <rPh sb="0" eb="3">
      <t>カワノエ</t>
    </rPh>
    <phoneticPr fontId="2"/>
  </si>
  <si>
    <t>三島メイン・サブ</t>
    <rPh sb="0" eb="2">
      <t>ミシマ</t>
    </rPh>
    <phoneticPr fontId="2"/>
  </si>
  <si>
    <t>三島サブ</t>
    <rPh sb="0" eb="2">
      <t>ミシマ</t>
    </rPh>
    <phoneticPr fontId="2"/>
  </si>
  <si>
    <t>四国中央市　中学総体</t>
    <rPh sb="0" eb="5">
      <t>ｓ</t>
    </rPh>
    <rPh sb="6" eb="8">
      <t>チュウガク</t>
    </rPh>
    <rPh sb="8" eb="10">
      <t>ソウタイ</t>
    </rPh>
    <phoneticPr fontId="2"/>
  </si>
  <si>
    <t>四国中央市　中学新人戦</t>
    <rPh sb="0" eb="5">
      <t>ｓ</t>
    </rPh>
    <rPh sb="6" eb="8">
      <t>チュウガク</t>
    </rPh>
    <rPh sb="8" eb="11">
      <t>シンジンセン</t>
    </rPh>
    <phoneticPr fontId="2"/>
  </si>
  <si>
    <t>2名応援</t>
    <rPh sb="1" eb="2">
      <t>メイ</t>
    </rPh>
    <rPh sb="2" eb="4">
      <t>オウエン</t>
    </rPh>
    <phoneticPr fontId="2"/>
  </si>
  <si>
    <t>3名応援</t>
    <rPh sb="1" eb="2">
      <t>メイ</t>
    </rPh>
    <rPh sb="2" eb="4">
      <t>オウエン</t>
    </rPh>
    <phoneticPr fontId="2"/>
  </si>
  <si>
    <t>１．開会挨拶　（事務局）</t>
    <rPh sb="2" eb="4">
      <t>カイカイ</t>
    </rPh>
    <rPh sb="4" eb="6">
      <t>アイサツ</t>
    </rPh>
    <rPh sb="8" eb="11">
      <t>ジムキョク</t>
    </rPh>
    <phoneticPr fontId="2"/>
  </si>
  <si>
    <t>３．議事　（進行：事務局）</t>
    <rPh sb="2" eb="4">
      <t>ギジ</t>
    </rPh>
    <rPh sb="6" eb="8">
      <t>シンコウ</t>
    </rPh>
    <rPh sb="9" eb="12">
      <t>ジムキョク</t>
    </rPh>
    <phoneticPr fontId="2"/>
  </si>
  <si>
    <t>４．閉会挨拶　（事務局）</t>
    <rPh sb="2" eb="4">
      <t>ヘイカイ</t>
    </rPh>
    <rPh sb="4" eb="6">
      <t>アイサツ</t>
    </rPh>
    <rPh sb="8" eb="11">
      <t>ジムキョク</t>
    </rPh>
    <phoneticPr fontId="2"/>
  </si>
  <si>
    <t>Tel　０９０－５２７５－４５９８　　石川竜郎　</t>
    <rPh sb="19" eb="21">
      <t>イシカワ</t>
    </rPh>
    <rPh sb="21" eb="23">
      <t>タツオ</t>
    </rPh>
    <phoneticPr fontId="2"/>
  </si>
  <si>
    <t>〒799-0111　　四国中央市妻鳥町102-1　三好アパート１０１</t>
    <rPh sb="16" eb="17">
      <t>ツマ</t>
    </rPh>
    <rPh sb="17" eb="18">
      <t>トリ</t>
    </rPh>
    <rPh sb="18" eb="19">
      <t>チョウ</t>
    </rPh>
    <rPh sb="25" eb="27">
      <t>ミヨシ</t>
    </rPh>
    <phoneticPr fontId="2"/>
  </si>
  <si>
    <t>　名前　四国中央市ﾊﾞﾄﾞﾐﾝﾄﾝ協会</t>
    <rPh sb="1" eb="3">
      <t>ナマエ</t>
    </rPh>
    <rPh sb="4" eb="9">
      <t>s</t>
    </rPh>
    <rPh sb="17" eb="19">
      <t>キョウカイ</t>
    </rPh>
    <phoneticPr fontId="2"/>
  </si>
  <si>
    <t>　口座番号　１６９０５８８</t>
    <rPh sb="1" eb="3">
      <t>コウザ</t>
    </rPh>
    <rPh sb="3" eb="5">
      <t>バンゴウ</t>
    </rPh>
    <phoneticPr fontId="2"/>
  </si>
  <si>
    <t>　預金種目　普通預金</t>
    <rPh sb="1" eb="3">
      <t>ヨキン</t>
    </rPh>
    <rPh sb="3" eb="5">
      <t>シュモク</t>
    </rPh>
    <rPh sb="6" eb="8">
      <t>フツウ</t>
    </rPh>
    <rPh sb="8" eb="10">
      <t>ヨキン</t>
    </rPh>
    <phoneticPr fontId="2"/>
  </si>
  <si>
    <t>　店番　２５４</t>
    <rPh sb="1" eb="3">
      <t>ミセバン</t>
    </rPh>
    <phoneticPr fontId="2"/>
  </si>
  <si>
    <t>伊予銀行川之江支店（申込代表者名・振込人名は必ず同一にしてください。）</t>
    <rPh sb="0" eb="2">
      <t>イヨ</t>
    </rPh>
    <rPh sb="2" eb="4">
      <t>ギンコウ</t>
    </rPh>
    <rPh sb="4" eb="7">
      <t>カワノエ</t>
    </rPh>
    <rPh sb="7" eb="9">
      <t>シテン</t>
    </rPh>
    <rPh sb="10" eb="11">
      <t>モウ</t>
    </rPh>
    <rPh sb="11" eb="12">
      <t>コ</t>
    </rPh>
    <rPh sb="12" eb="15">
      <t>ダイヒョウシャ</t>
    </rPh>
    <rPh sb="15" eb="16">
      <t>メイ</t>
    </rPh>
    <rPh sb="17" eb="19">
      <t>フリコミ</t>
    </rPh>
    <rPh sb="19" eb="21">
      <t>ジンメイ</t>
    </rPh>
    <rPh sb="22" eb="23">
      <t>カナラ</t>
    </rPh>
    <rPh sb="24" eb="26">
      <t>ドウイツ</t>
    </rPh>
    <phoneticPr fontId="2"/>
  </si>
  <si>
    <t>納入方法</t>
    <rPh sb="0" eb="2">
      <t>ノウニュウ</t>
    </rPh>
    <rPh sb="2" eb="4">
      <t>ホウホウ</t>
    </rPh>
    <phoneticPr fontId="2"/>
  </si>
  <si>
    <t>１チーム　２，０００円</t>
    <phoneticPr fontId="2"/>
  </si>
  <si>
    <t>賞状は優勝・準優勝</t>
    <rPh sb="0" eb="2">
      <t>ショウジョウ</t>
    </rPh>
    <rPh sb="3" eb="5">
      <t>ユウショウ</t>
    </rPh>
    <rPh sb="6" eb="9">
      <t>ジュンユウショウ</t>
    </rPh>
    <phoneticPr fontId="2"/>
  </si>
  <si>
    <t>２１点３ゲーム　ラリーポイント　　（参加数により変更する場合もあります）</t>
    <rPh sb="2" eb="3">
      <t>テン</t>
    </rPh>
    <rPh sb="18" eb="20">
      <t>サンカ</t>
    </rPh>
    <rPh sb="20" eb="21">
      <t>スウ</t>
    </rPh>
    <rPh sb="24" eb="26">
      <t>ヘンコウ</t>
    </rPh>
    <rPh sb="28" eb="30">
      <t>バアイ</t>
    </rPh>
    <phoneticPr fontId="2"/>
  </si>
  <si>
    <t>日本バドミントン協会現行規則及び大会運営規定により行う。</t>
    <rPh sb="0" eb="2">
      <t>ニホン</t>
    </rPh>
    <rPh sb="8" eb="10">
      <t>キョウカイ</t>
    </rPh>
    <rPh sb="10" eb="12">
      <t>ゲンコウ</t>
    </rPh>
    <rPh sb="12" eb="14">
      <t>キソク</t>
    </rPh>
    <rPh sb="14" eb="15">
      <t>オヨ</t>
    </rPh>
    <rPh sb="16" eb="18">
      <t>タイカイ</t>
    </rPh>
    <rPh sb="18" eb="20">
      <t>ウンエイ</t>
    </rPh>
    <rPh sb="20" eb="22">
      <t>キテイ</t>
    </rPh>
    <rPh sb="25" eb="26">
      <t>オコナ</t>
    </rPh>
    <phoneticPr fontId="2"/>
  </si>
  <si>
    <t>※スポーツ保険加入のこと。</t>
    <rPh sb="5" eb="7">
      <t>ホケン</t>
    </rPh>
    <rPh sb="7" eb="9">
      <t>カニュウ</t>
    </rPh>
    <phoneticPr fontId="2"/>
  </si>
  <si>
    <t>市内ﾊﾞﾄﾞﾐﾝﾄﾝ愛好者可。</t>
    <rPh sb="0" eb="2">
      <t>シナイ</t>
    </rPh>
    <rPh sb="10" eb="13">
      <t>アイコウシャ</t>
    </rPh>
    <rPh sb="13" eb="14">
      <t>カ</t>
    </rPh>
    <phoneticPr fontId="2"/>
  </si>
  <si>
    <t>酒商ながはら</t>
    <rPh sb="0" eb="1">
      <t>サケ</t>
    </rPh>
    <rPh sb="1" eb="2">
      <t>ショウ</t>
    </rPh>
    <phoneticPr fontId="2"/>
  </si>
  <si>
    <t>後援</t>
    <rPh sb="0" eb="2">
      <t>コウエン</t>
    </rPh>
    <phoneticPr fontId="2"/>
  </si>
  <si>
    <t>四国中央市バドミントン協会</t>
    <rPh sb="0" eb="5">
      <t>s</t>
    </rPh>
    <rPh sb="11" eb="13">
      <t>キョウカイ</t>
    </rPh>
    <phoneticPr fontId="2"/>
  </si>
  <si>
    <t>(2部･3部･4部･
5部・初心者)</t>
    <rPh sb="12" eb="13">
      <t>ブ</t>
    </rPh>
    <rPh sb="14" eb="17">
      <t>ショシンシャ</t>
    </rPh>
    <phoneticPr fontId="2"/>
  </si>
  <si>
    <t>男
女</t>
    <rPh sb="0" eb="1">
      <t>オトコ</t>
    </rPh>
    <rPh sb="2" eb="3">
      <t>オンナ</t>
    </rPh>
    <phoneticPr fontId="2"/>
  </si>
  <si>
    <t>種目：男・女　別ダブルス</t>
    <rPh sb="0" eb="2">
      <t>シュモク</t>
    </rPh>
    <rPh sb="3" eb="4">
      <t>オトコ</t>
    </rPh>
    <rPh sb="5" eb="6">
      <t>オンナ</t>
    </rPh>
    <rPh sb="7" eb="8">
      <t>ベツ</t>
    </rPh>
    <phoneticPr fontId="2"/>
  </si>
  <si>
    <t>会長　今井康浩</t>
    <rPh sb="0" eb="1">
      <t>カイ</t>
    </rPh>
    <rPh sb="1" eb="2">
      <t>チョウ</t>
    </rPh>
    <rPh sb="3" eb="7">
      <t>イマイ</t>
    </rPh>
    <phoneticPr fontId="2"/>
  </si>
  <si>
    <t>今井康浩（080-3162-0918）　　FAX　23-6987（FAX確認の電話ください）</t>
    <rPh sb="0" eb="4">
      <t>イマイ</t>
    </rPh>
    <rPh sb="36" eb="38">
      <t>カクニン</t>
    </rPh>
    <rPh sb="39" eb="41">
      <t>デンワ</t>
    </rPh>
    <phoneticPr fontId="2"/>
  </si>
  <si>
    <t>申込先</t>
    <rPh sb="0" eb="2">
      <t>モウシコ</t>
    </rPh>
    <phoneticPr fontId="2"/>
  </si>
  <si>
    <t>各種賞。</t>
    <rPh sb="0" eb="2">
      <t>カクシュ</t>
    </rPh>
    <rPh sb="2" eb="3">
      <t>ショウ</t>
    </rPh>
    <phoneticPr fontId="2"/>
  </si>
  <si>
    <t>3位</t>
    <rPh sb="1" eb="2">
      <t>イ</t>
    </rPh>
    <phoneticPr fontId="2"/>
  </si>
  <si>
    <t>2位</t>
    <rPh sb="1" eb="2">
      <t>イ</t>
    </rPh>
    <phoneticPr fontId="2"/>
  </si>
  <si>
    <t>1位</t>
    <rPh sb="1" eb="2">
      <t>イ</t>
    </rPh>
    <phoneticPr fontId="2"/>
  </si>
  <si>
    <t>人数によりﾊﾟﾀｰﾝを変更します。</t>
    <rPh sb="0" eb="2">
      <t>ニンズウ</t>
    </rPh>
    <rPh sb="11" eb="13">
      <t>ヘンコウ</t>
    </rPh>
    <phoneticPr fontId="2"/>
  </si>
  <si>
    <t>シングルス（男女なし）　大会規定により行う。　審判なし。</t>
    <rPh sb="6" eb="8">
      <t>ダンジョ</t>
    </rPh>
    <phoneticPr fontId="2"/>
  </si>
  <si>
    <t>使用球</t>
    <rPh sb="0" eb="2">
      <t>シヨウ</t>
    </rPh>
    <rPh sb="2" eb="3">
      <t>タマ</t>
    </rPh>
    <phoneticPr fontId="2"/>
  </si>
  <si>
    <t>四国中央市ﾊﾞﾄﾞﾐﾝﾄﾝ協会　会長　今井康浩</t>
    <rPh sb="0" eb="5">
      <t>s</t>
    </rPh>
    <rPh sb="13" eb="15">
      <t>キョウカイ</t>
    </rPh>
    <rPh sb="16" eb="18">
      <t>カイチョウ</t>
    </rPh>
    <rPh sb="19" eb="23">
      <t>イマイ</t>
    </rPh>
    <phoneticPr fontId="2"/>
  </si>
  <si>
    <t>日時会場</t>
    <rPh sb="2" eb="4">
      <t>カイジョウ</t>
    </rPh>
    <phoneticPr fontId="2"/>
  </si>
  <si>
    <t>氏　　　名</t>
    <rPh sb="0" eb="1">
      <t>シ</t>
    </rPh>
    <rPh sb="4" eb="5">
      <t>メイ</t>
    </rPh>
    <phoneticPr fontId="2"/>
  </si>
  <si>
    <t>学年</t>
    <rPh sb="0" eb="2">
      <t>ガクネン</t>
    </rPh>
    <phoneticPr fontId="2"/>
  </si>
  <si>
    <t>円</t>
    <rPh sb="0" eb="1">
      <t>エン</t>
    </rPh>
    <phoneticPr fontId="2"/>
  </si>
  <si>
    <t>必ずフルネームで記入して下さい。</t>
    <rPh sb="0" eb="1">
      <t>カナラ</t>
    </rPh>
    <rPh sb="8" eb="10">
      <t>キニュウ</t>
    </rPh>
    <rPh sb="12" eb="13">
      <t>クダ</t>
    </rPh>
    <phoneticPr fontId="2"/>
  </si>
  <si>
    <t>伊予銀行川之江支店（申込代表者・振込人名は必ず同一にしてください。</t>
    <rPh sb="0" eb="2">
      <t>イヨ</t>
    </rPh>
    <rPh sb="2" eb="4">
      <t>ギンコウ</t>
    </rPh>
    <rPh sb="4" eb="7">
      <t>カワノエ</t>
    </rPh>
    <rPh sb="7" eb="9">
      <t>シテン</t>
    </rPh>
    <rPh sb="10" eb="11">
      <t>モウ</t>
    </rPh>
    <rPh sb="11" eb="12">
      <t>コ</t>
    </rPh>
    <rPh sb="12" eb="15">
      <t>ダイヒョウシャ</t>
    </rPh>
    <rPh sb="16" eb="17">
      <t>フ</t>
    </rPh>
    <rPh sb="17" eb="18">
      <t>コ</t>
    </rPh>
    <rPh sb="18" eb="19">
      <t>ニン</t>
    </rPh>
    <rPh sb="19" eb="20">
      <t>メイ</t>
    </rPh>
    <rPh sb="21" eb="22">
      <t>カナラ</t>
    </rPh>
    <rPh sb="23" eb="25">
      <t>ドウイツ</t>
    </rPh>
    <phoneticPr fontId="2"/>
  </si>
  <si>
    <t>１チーム　　￥２，０００円　（参加費を添えて申込みのこと）</t>
    <rPh sb="12" eb="13">
      <t>エン</t>
    </rPh>
    <rPh sb="15" eb="18">
      <t>サンカヒ</t>
    </rPh>
    <rPh sb="19" eb="20">
      <t>ソ</t>
    </rPh>
    <rPh sb="22" eb="24">
      <t>モウシコミ</t>
    </rPh>
    <phoneticPr fontId="2"/>
  </si>
  <si>
    <t>２１点３ゲーム　ラリーポイント（参加者人数により変更する場合があります。）</t>
    <rPh sb="2" eb="3">
      <t>テン</t>
    </rPh>
    <rPh sb="16" eb="19">
      <t>サンカシャ</t>
    </rPh>
    <rPh sb="19" eb="21">
      <t>ニンズウ</t>
    </rPh>
    <rPh sb="24" eb="26">
      <t>ヘンコウ</t>
    </rPh>
    <rPh sb="28" eb="30">
      <t>バアイ</t>
    </rPh>
    <phoneticPr fontId="2"/>
  </si>
  <si>
    <t>試合は、予選リーグ、決勝トーナメントで行う。</t>
    <rPh sb="0" eb="2">
      <t>シアイ</t>
    </rPh>
    <rPh sb="4" eb="6">
      <t>ヨセン</t>
    </rPh>
    <rPh sb="10" eb="12">
      <t>ケッショウ</t>
    </rPh>
    <rPh sb="19" eb="20">
      <t>オコナ</t>
    </rPh>
    <phoneticPr fontId="2"/>
  </si>
  <si>
    <t>　　スポーツ保険加入者のこと。</t>
    <rPh sb="6" eb="8">
      <t>ホケン</t>
    </rPh>
    <rPh sb="8" eb="11">
      <t>カニュウシャ</t>
    </rPh>
    <phoneticPr fontId="2"/>
  </si>
  <si>
    <t>共催</t>
    <rPh sb="0" eb="2">
      <t>キョウサイ</t>
    </rPh>
    <phoneticPr fontId="2"/>
  </si>
  <si>
    <t>(1,2,3,4部･初心者)</t>
    <rPh sb="10" eb="13">
      <t>ショシンシャ</t>
    </rPh>
    <phoneticPr fontId="2"/>
  </si>
  <si>
    <t>必ずフルネームで記入して下さい。</t>
  </si>
  <si>
    <t>Tel　　090-5275-4598　　　石川竜郎　　</t>
    <rPh sb="21" eb="23">
      <t>イシカワ</t>
    </rPh>
    <rPh sb="23" eb="25">
      <t>タツオ</t>
    </rPh>
    <phoneticPr fontId="2"/>
  </si>
  <si>
    <t>（事務局）</t>
    <rPh sb="1" eb="4">
      <t>ジムキョク</t>
    </rPh>
    <phoneticPr fontId="2"/>
  </si>
  <si>
    <t>〒799-0113　　四国中央市妻鳥町102-1　三好アパート101</t>
    <rPh sb="16" eb="17">
      <t>ツマ</t>
    </rPh>
    <rPh sb="17" eb="18">
      <t>トリ</t>
    </rPh>
    <rPh sb="25" eb="27">
      <t>ミヨシ</t>
    </rPh>
    <phoneticPr fontId="2"/>
  </si>
  <si>
    <t>伊予三島運動公園体育館窓口（受付箱設置）</t>
    <rPh sb="0" eb="4">
      <t>イヨミシマ</t>
    </rPh>
    <rPh sb="4" eb="6">
      <t>ウンドウ</t>
    </rPh>
    <rPh sb="6" eb="8">
      <t>コウエン</t>
    </rPh>
    <rPh sb="8" eb="11">
      <t>タイイクカン</t>
    </rPh>
    <rPh sb="11" eb="13">
      <t>マドグチ</t>
    </rPh>
    <rPh sb="14" eb="16">
      <t>ウケツケ</t>
    </rPh>
    <rPh sb="16" eb="17">
      <t>バコ</t>
    </rPh>
    <rPh sb="17" eb="19">
      <t>セッチ</t>
    </rPh>
    <phoneticPr fontId="2"/>
  </si>
  <si>
    <t>無料</t>
    <rPh sb="0" eb="2">
      <t>ムリョウ</t>
    </rPh>
    <phoneticPr fontId="2"/>
  </si>
  <si>
    <t>四国中央市在住又は在勤者。市内ﾊﾞﾄﾞﾐﾝﾄﾝ愛好者可。</t>
    <rPh sb="0" eb="5">
      <t>s</t>
    </rPh>
    <rPh sb="5" eb="7">
      <t>ザイジュウ</t>
    </rPh>
    <rPh sb="7" eb="8">
      <t>マタ</t>
    </rPh>
    <rPh sb="9" eb="11">
      <t>ザイキン</t>
    </rPh>
    <rPh sb="11" eb="12">
      <t>シャ</t>
    </rPh>
    <rPh sb="13" eb="15">
      <t>シナイ</t>
    </rPh>
    <rPh sb="23" eb="26">
      <t>アイコウシャ</t>
    </rPh>
    <rPh sb="26" eb="27">
      <t>カ</t>
    </rPh>
    <phoneticPr fontId="2"/>
  </si>
  <si>
    <t>主管</t>
    <rPh sb="0" eb="2">
      <t>シュカン</t>
    </rPh>
    <phoneticPr fontId="2"/>
  </si>
  <si>
    <t>四国中央市教育委員会、（公財）四国中央市体育協会</t>
    <rPh sb="0" eb="5">
      <t>s</t>
    </rPh>
    <rPh sb="5" eb="7">
      <t>キョウイク</t>
    </rPh>
    <rPh sb="7" eb="10">
      <t>イインカイ</t>
    </rPh>
    <rPh sb="12" eb="13">
      <t>コウ</t>
    </rPh>
    <rPh sb="13" eb="14">
      <t>ザイ</t>
    </rPh>
    <phoneticPr fontId="2"/>
  </si>
  <si>
    <t>１チーム　２，０００円</t>
    <phoneticPr fontId="2"/>
  </si>
  <si>
    <t>賞状は各ｸﾗｽ2位まで。　　☆全員に参加賞品あります。</t>
    <rPh sb="3" eb="4">
      <t>カク</t>
    </rPh>
    <rPh sb="8" eb="9">
      <t>イ</t>
    </rPh>
    <rPh sb="15" eb="17">
      <t>ゼンイン</t>
    </rPh>
    <rPh sb="18" eb="21">
      <t>サンカショウ</t>
    </rPh>
    <rPh sb="21" eb="22">
      <t>ヒン</t>
    </rPh>
    <phoneticPr fontId="2"/>
  </si>
  <si>
    <t>２１点３ゲーム　　ラリーポイント　（参加数により変更する場合もあります）</t>
    <phoneticPr fontId="2"/>
  </si>
  <si>
    <t>日本バドミントン協会現行規則及び大会運営規定により行う。</t>
    <phoneticPr fontId="2"/>
  </si>
  <si>
    <t>ｽﾎﾟｰﾂ保険加入のこと。</t>
    <phoneticPr fontId="2"/>
  </si>
  <si>
    <t>ヨネックス</t>
    <phoneticPr fontId="2"/>
  </si>
  <si>
    <t>伊予三島運動公園　体育館（メイン、サブ）</t>
    <phoneticPr fontId="2"/>
  </si>
  <si>
    <t>(1･2･3･4部･初心者)</t>
    <rPh sb="8" eb="9">
      <t>ブ</t>
    </rPh>
    <rPh sb="10" eb="13">
      <t>ショシンシャ</t>
    </rPh>
    <phoneticPr fontId="2"/>
  </si>
  <si>
    <t>会長　　　今井康浩</t>
    <rPh sb="0" eb="2">
      <t>カイチョウ</t>
    </rPh>
    <rPh sb="5" eb="9">
      <t>イマイ</t>
    </rPh>
    <phoneticPr fontId="2"/>
  </si>
  <si>
    <t>氏　名</t>
    <rPh sb="0" eb="1">
      <t>シ</t>
    </rPh>
    <rPh sb="2" eb="3">
      <t>メイ</t>
    </rPh>
    <phoneticPr fontId="2"/>
  </si>
  <si>
    <t>チーム名</t>
    <rPh sb="3" eb="4">
      <t>メイ</t>
    </rPh>
    <phoneticPr fontId="2"/>
  </si>
  <si>
    <t>四国中央市ﾊﾞﾄﾞﾐﾝﾄﾝ協会</t>
    <rPh sb="0" eb="5">
      <t>ｓ</t>
    </rPh>
    <rPh sb="13" eb="15">
      <t>キョウカイ</t>
    </rPh>
    <phoneticPr fontId="2"/>
  </si>
  <si>
    <t>四国中央市バドミントン協会　総会</t>
    <rPh sb="0" eb="5">
      <t>ｓ</t>
    </rPh>
    <rPh sb="11" eb="13">
      <t>キョウカイ</t>
    </rPh>
    <rPh sb="14" eb="16">
      <t>ソウカイ</t>
    </rPh>
    <phoneticPr fontId="2"/>
  </si>
  <si>
    <t>役員名簿</t>
    <rPh sb="0" eb="2">
      <t>ヤクイン</t>
    </rPh>
    <rPh sb="2" eb="4">
      <t>メイボ</t>
    </rPh>
    <phoneticPr fontId="2"/>
  </si>
  <si>
    <t>役職名</t>
    <rPh sb="0" eb="2">
      <t>ヤクショク</t>
    </rPh>
    <rPh sb="2" eb="3">
      <t>メイ</t>
    </rPh>
    <phoneticPr fontId="2"/>
  </si>
  <si>
    <t>顧問</t>
    <rPh sb="0" eb="2">
      <t>コモン</t>
    </rPh>
    <phoneticPr fontId="2"/>
  </si>
  <si>
    <t>一柳初太郎</t>
    <rPh sb="0" eb="1">
      <t>イチ</t>
    </rPh>
    <rPh sb="1" eb="2">
      <t>ヤナギ</t>
    </rPh>
    <rPh sb="2" eb="5">
      <t>ハツタロウ</t>
    </rPh>
    <phoneticPr fontId="2"/>
  </si>
  <si>
    <t>四国中央市豊岡町長田364</t>
    <rPh sb="0" eb="5">
      <t>ｓ</t>
    </rPh>
    <rPh sb="5" eb="7">
      <t>トヨオカ</t>
    </rPh>
    <rPh sb="7" eb="8">
      <t>マチ</t>
    </rPh>
    <rPh sb="8" eb="10">
      <t>ナガタ</t>
    </rPh>
    <phoneticPr fontId="3"/>
  </si>
  <si>
    <t>25-0670</t>
    <phoneticPr fontId="2"/>
  </si>
  <si>
    <t>会長</t>
    <rPh sb="0" eb="2">
      <t>カイチョウ</t>
    </rPh>
    <phoneticPr fontId="2"/>
  </si>
  <si>
    <t>今井康浩</t>
    <rPh sb="0" eb="4">
      <t>イマイ</t>
    </rPh>
    <phoneticPr fontId="2"/>
  </si>
  <si>
    <t>四国中央市具定町308-1</t>
    <rPh sb="0" eb="5">
      <t>ｓ</t>
    </rPh>
    <rPh sb="5" eb="7">
      <t>グジョウ</t>
    </rPh>
    <rPh sb="7" eb="8">
      <t>チョウ</t>
    </rPh>
    <phoneticPr fontId="2"/>
  </si>
  <si>
    <t>23-6987</t>
    <phoneticPr fontId="2"/>
  </si>
  <si>
    <t>副会長</t>
    <rPh sb="0" eb="3">
      <t>フクカイチョウ</t>
    </rPh>
    <phoneticPr fontId="2"/>
  </si>
  <si>
    <t>山内義久</t>
    <rPh sb="0" eb="2">
      <t>ヤマウチ</t>
    </rPh>
    <rPh sb="2" eb="4">
      <t>ヨシヒサ</t>
    </rPh>
    <phoneticPr fontId="2"/>
  </si>
  <si>
    <t>監査</t>
  </si>
  <si>
    <t>宗次英子</t>
  </si>
  <si>
    <t>事務局</t>
  </si>
  <si>
    <t>石川竜郎</t>
  </si>
  <si>
    <t>薦田あかね</t>
  </si>
  <si>
    <t>幹事</t>
    <rPh sb="0" eb="2">
      <t>カンジ</t>
    </rPh>
    <phoneticPr fontId="2"/>
  </si>
  <si>
    <t>会計</t>
    <rPh sb="0" eb="2">
      <t>カイケイ</t>
    </rPh>
    <phoneticPr fontId="2"/>
  </si>
  <si>
    <t>会計監査</t>
    <rPh sb="0" eb="2">
      <t>カイケイ</t>
    </rPh>
    <rPh sb="2" eb="4">
      <t>カンサ</t>
    </rPh>
    <phoneticPr fontId="2"/>
  </si>
  <si>
    <t>大西博文</t>
    <phoneticPr fontId="2"/>
  </si>
  <si>
    <t>曽我部雅勝</t>
    <phoneticPr fontId="2"/>
  </si>
  <si>
    <t>大久保宏茂</t>
    <phoneticPr fontId="2"/>
  </si>
  <si>
    <t>合田直子</t>
    <phoneticPr fontId="2"/>
  </si>
  <si>
    <t>阿部一恵</t>
    <phoneticPr fontId="2"/>
  </si>
  <si>
    <t>長原芽美</t>
    <phoneticPr fontId="2"/>
  </si>
  <si>
    <t>尾藤幸衛</t>
    <phoneticPr fontId="2"/>
  </si>
  <si>
    <t>阿部佳人</t>
    <phoneticPr fontId="2"/>
  </si>
  <si>
    <t>近藤純夫</t>
    <phoneticPr fontId="2"/>
  </si>
  <si>
    <t>井上訓臣</t>
    <phoneticPr fontId="2"/>
  </si>
  <si>
    <t>74-4737</t>
    <phoneticPr fontId="2"/>
  </si>
  <si>
    <t>24-8843</t>
    <phoneticPr fontId="2"/>
  </si>
  <si>
    <t>四国中央市土居町蕪崎795</t>
    <phoneticPr fontId="2"/>
  </si>
  <si>
    <t>58-5762</t>
    <phoneticPr fontId="2"/>
  </si>
  <si>
    <t>四国中央市金生町下分1215-2</t>
    <phoneticPr fontId="2"/>
  </si>
  <si>
    <t>四国中央市妻鳥町102-1　三好ｱﾊﾟｰﾄ101</t>
    <rPh sb="0" eb="5">
      <t>ｓ</t>
    </rPh>
    <rPh sb="5" eb="6">
      <t>ツマ</t>
    </rPh>
    <rPh sb="6" eb="7">
      <t>トリ</t>
    </rPh>
    <rPh sb="7" eb="8">
      <t>チョウ</t>
    </rPh>
    <rPh sb="14" eb="16">
      <t>ミヨシ</t>
    </rPh>
    <phoneticPr fontId="2"/>
  </si>
  <si>
    <t>090-5275-4598</t>
  </si>
  <si>
    <t>090-5275-4598</t>
    <phoneticPr fontId="2"/>
  </si>
  <si>
    <t>四国中央市土居町上野2175-2</t>
    <phoneticPr fontId="2"/>
  </si>
  <si>
    <t>四国中央市豊岡町大町1892-26</t>
    <phoneticPr fontId="2"/>
  </si>
  <si>
    <t>四国中央市中之庄町1594-2</t>
    <phoneticPr fontId="2"/>
  </si>
  <si>
    <t>24-3664</t>
    <phoneticPr fontId="2"/>
  </si>
  <si>
    <t>四国中央市川之江町2900-6</t>
    <phoneticPr fontId="2"/>
  </si>
  <si>
    <t>56-5802</t>
    <phoneticPr fontId="2"/>
  </si>
  <si>
    <t>四国中央市川之江町1489-5</t>
    <phoneticPr fontId="2"/>
  </si>
  <si>
    <t>四国中央市土居町上野3647</t>
    <phoneticPr fontId="2"/>
  </si>
  <si>
    <t>74-3876</t>
    <phoneticPr fontId="2"/>
  </si>
  <si>
    <t>加盟団体名　　　バドミントン協会</t>
    <rPh sb="0" eb="2">
      <t>カメイ</t>
    </rPh>
    <rPh sb="2" eb="4">
      <t>ダンタイ</t>
    </rPh>
    <rPh sb="4" eb="5">
      <t>メイ</t>
    </rPh>
    <rPh sb="14" eb="16">
      <t>キョウカイ</t>
    </rPh>
    <phoneticPr fontId="2"/>
  </si>
  <si>
    <t>住　　　所</t>
    <rPh sb="0" eb="1">
      <t>ジュウ</t>
    </rPh>
    <rPh sb="4" eb="5">
      <t>ショ</t>
    </rPh>
    <phoneticPr fontId="2"/>
  </si>
  <si>
    <t>連　絡　先</t>
    <rPh sb="0" eb="1">
      <t>レン</t>
    </rPh>
    <rPh sb="2" eb="3">
      <t>ラク</t>
    </rPh>
    <rPh sb="4" eb="5">
      <t>サキ</t>
    </rPh>
    <phoneticPr fontId="2"/>
  </si>
  <si>
    <t>連絡事項
全般連絡先</t>
    <rPh sb="0" eb="2">
      <t>レンラク</t>
    </rPh>
    <rPh sb="2" eb="4">
      <t>ジコウ</t>
    </rPh>
    <rPh sb="5" eb="7">
      <t>ゼンパン</t>
    </rPh>
    <rPh sb="7" eb="10">
      <t>レンラクサキ</t>
    </rPh>
    <phoneticPr fontId="2"/>
  </si>
  <si>
    <t>※体育協会よりの連絡事項全般に関することの連絡先を必ず明記してください。</t>
    <rPh sb="1" eb="3">
      <t>タイイク</t>
    </rPh>
    <rPh sb="3" eb="5">
      <t>キョウカイ</t>
    </rPh>
    <rPh sb="8" eb="10">
      <t>レンラク</t>
    </rPh>
    <rPh sb="10" eb="12">
      <t>ジコウ</t>
    </rPh>
    <rPh sb="12" eb="14">
      <t>ゼンパン</t>
    </rPh>
    <rPh sb="15" eb="16">
      <t>カン</t>
    </rPh>
    <rPh sb="21" eb="24">
      <t>レンラクサキ</t>
    </rPh>
    <rPh sb="25" eb="26">
      <t>カナラ</t>
    </rPh>
    <rPh sb="27" eb="29">
      <t>メイキ</t>
    </rPh>
    <phoneticPr fontId="2"/>
  </si>
  <si>
    <t>予定人数</t>
    <rPh sb="0" eb="2">
      <t>ヨテイ</t>
    </rPh>
    <rPh sb="2" eb="4">
      <t>ニンズウ</t>
    </rPh>
    <phoneticPr fontId="2"/>
  </si>
  <si>
    <t>事　業　名</t>
    <rPh sb="0" eb="1">
      <t>コト</t>
    </rPh>
    <rPh sb="2" eb="3">
      <t>ギョウ</t>
    </rPh>
    <rPh sb="4" eb="5">
      <t>メイ</t>
    </rPh>
    <phoneticPr fontId="2"/>
  </si>
  <si>
    <t>以上</t>
    <rPh sb="0" eb="2">
      <t>イジョウ</t>
    </rPh>
    <phoneticPr fontId="2"/>
  </si>
  <si>
    <r>
      <t>市内ﾊﾞﾄﾞﾐﾝﾄﾝ人口の把握、及び体育</t>
    </r>
    <r>
      <rPr>
        <u/>
        <sz val="12"/>
        <rFont val="ＭＳ Ｐ明朝"/>
        <family val="1"/>
        <charset val="128"/>
      </rPr>
      <t>助成金算出基礎</t>
    </r>
    <r>
      <rPr>
        <sz val="12"/>
        <rFont val="ＭＳ Ｐ明朝"/>
        <family val="1"/>
        <charset val="128"/>
      </rPr>
      <t>になります。</t>
    </r>
    <rPh sb="0" eb="1">
      <t>シ</t>
    </rPh>
    <rPh sb="1" eb="2">
      <t>ナイ</t>
    </rPh>
    <rPh sb="10" eb="12">
      <t>ジンコウ</t>
    </rPh>
    <rPh sb="13" eb="15">
      <t>ハアク</t>
    </rPh>
    <rPh sb="16" eb="17">
      <t>オヨ</t>
    </rPh>
    <rPh sb="18" eb="20">
      <t>タイイク</t>
    </rPh>
    <rPh sb="20" eb="23">
      <t>ジョセイキン</t>
    </rPh>
    <rPh sb="23" eb="25">
      <t>サンシュツ</t>
    </rPh>
    <rPh sb="25" eb="27">
      <t>キソ</t>
    </rPh>
    <phoneticPr fontId="2"/>
  </si>
  <si>
    <t>ﾁｰﾑﾒﾝﾊﾞｰ氏名</t>
    <rPh sb="8" eb="9">
      <t>シ</t>
    </rPh>
    <rPh sb="9" eb="10">
      <t>メイ</t>
    </rPh>
    <phoneticPr fontId="2"/>
  </si>
  <si>
    <t>収入</t>
    <rPh sb="0" eb="2">
      <t>シュウニュウ</t>
    </rPh>
    <phoneticPr fontId="2"/>
  </si>
  <si>
    <t>体育協会補助金</t>
    <rPh sb="0" eb="2">
      <t>タイイク</t>
    </rPh>
    <rPh sb="2" eb="4">
      <t>キョウカイ</t>
    </rPh>
    <rPh sb="4" eb="7">
      <t>ホジョキン</t>
    </rPh>
    <phoneticPr fontId="2"/>
  </si>
  <si>
    <t>雑収入</t>
    <rPh sb="0" eb="3">
      <t>ザツシュウニュウ</t>
    </rPh>
    <phoneticPr fontId="2"/>
  </si>
  <si>
    <t>利息</t>
    <rPh sb="0" eb="2">
      <t>リソク</t>
    </rPh>
    <phoneticPr fontId="2"/>
  </si>
  <si>
    <t>合計</t>
    <rPh sb="0" eb="2">
      <t>ゴウケイ</t>
    </rPh>
    <phoneticPr fontId="2"/>
  </si>
  <si>
    <t>支出</t>
    <rPh sb="0" eb="2">
      <t>シシュツ</t>
    </rPh>
    <phoneticPr fontId="2"/>
  </si>
  <si>
    <t>費　　目</t>
    <rPh sb="0" eb="1">
      <t>ヒ</t>
    </rPh>
    <rPh sb="3" eb="4">
      <t>メ</t>
    </rPh>
    <phoneticPr fontId="2"/>
  </si>
  <si>
    <t>摘　　要</t>
    <rPh sb="0" eb="1">
      <t>テキ</t>
    </rPh>
    <rPh sb="3" eb="4">
      <t>ヨウ</t>
    </rPh>
    <phoneticPr fontId="2"/>
  </si>
  <si>
    <t>市民スポーツ祭</t>
    <rPh sb="0" eb="2">
      <t>シミン</t>
    </rPh>
    <rPh sb="6" eb="7">
      <t>サイ</t>
    </rPh>
    <phoneticPr fontId="2"/>
  </si>
  <si>
    <t>スポーツアドベンチャー</t>
    <phoneticPr fontId="2"/>
  </si>
  <si>
    <t>協会団体負担金</t>
    <rPh sb="0" eb="2">
      <t>キョウカイ</t>
    </rPh>
    <rPh sb="2" eb="4">
      <t>ダンタイ</t>
    </rPh>
    <rPh sb="4" eb="7">
      <t>フタンキン</t>
    </rPh>
    <phoneticPr fontId="2"/>
  </si>
  <si>
    <t>協会個人負担金</t>
    <rPh sb="0" eb="2">
      <t>キョウカイ</t>
    </rPh>
    <rPh sb="2" eb="4">
      <t>コジン</t>
    </rPh>
    <rPh sb="4" eb="7">
      <t>フタンキン</t>
    </rPh>
    <phoneticPr fontId="2"/>
  </si>
  <si>
    <t>交通費</t>
    <rPh sb="0" eb="3">
      <t>コウツウヒ</t>
    </rPh>
    <phoneticPr fontId="2"/>
  </si>
  <si>
    <t>消耗費</t>
    <rPh sb="0" eb="2">
      <t>ショウモウ</t>
    </rPh>
    <rPh sb="2" eb="3">
      <t>ヒ</t>
    </rPh>
    <phoneticPr fontId="2"/>
  </si>
  <si>
    <t>事務所費</t>
    <rPh sb="0" eb="2">
      <t>ジム</t>
    </rPh>
    <rPh sb="2" eb="3">
      <t>ショ</t>
    </rPh>
    <rPh sb="3" eb="4">
      <t>ヒ</t>
    </rPh>
    <phoneticPr fontId="2"/>
  </si>
  <si>
    <t>通信費</t>
    <rPh sb="0" eb="3">
      <t>ツウシンヒ</t>
    </rPh>
    <phoneticPr fontId="2"/>
  </si>
  <si>
    <t>総収入</t>
    <rPh sb="0" eb="3">
      <t>ソウシュウニュウ</t>
    </rPh>
    <phoneticPr fontId="2"/>
  </si>
  <si>
    <t>総支出</t>
    <rPh sb="0" eb="3">
      <t>ソウシシュツ</t>
    </rPh>
    <phoneticPr fontId="2"/>
  </si>
  <si>
    <t>次年度繰越</t>
    <rPh sb="0" eb="3">
      <t>ジネンド</t>
    </rPh>
    <rPh sb="3" eb="5">
      <t>クリコシ</t>
    </rPh>
    <phoneticPr fontId="2"/>
  </si>
  <si>
    <t>監査報告</t>
    <rPh sb="0" eb="2">
      <t>カンサ</t>
    </rPh>
    <rPh sb="2" eb="4">
      <t>ホウコク</t>
    </rPh>
    <phoneticPr fontId="2"/>
  </si>
  <si>
    <t>関係書類照合の上、上記のとおり相違ないことを確認しました。</t>
    <rPh sb="0" eb="2">
      <t>カンケイ</t>
    </rPh>
    <rPh sb="2" eb="4">
      <t>ショルイ</t>
    </rPh>
    <rPh sb="4" eb="6">
      <t>ショウゴウ</t>
    </rPh>
    <rPh sb="7" eb="8">
      <t>ウエ</t>
    </rPh>
    <rPh sb="9" eb="11">
      <t>ジョウキ</t>
    </rPh>
    <rPh sb="15" eb="17">
      <t>ソウイ</t>
    </rPh>
    <rPh sb="22" eb="24">
      <t>カクニン</t>
    </rPh>
    <phoneticPr fontId="2"/>
  </si>
  <si>
    <t>　　　　　　　　　平成　　　年　　　月　　　日</t>
    <rPh sb="9" eb="11">
      <t>ヘイセイ</t>
    </rPh>
    <rPh sb="14" eb="15">
      <t>ネン</t>
    </rPh>
    <rPh sb="18" eb="19">
      <t>ガツ</t>
    </rPh>
    <rPh sb="22" eb="23">
      <t>ヒ</t>
    </rPh>
    <phoneticPr fontId="2"/>
  </si>
  <si>
    <t>井上 訓臣</t>
    <rPh sb="0" eb="2">
      <t>イノウエ</t>
    </rPh>
    <rPh sb="3" eb="4">
      <t>クン</t>
    </rPh>
    <rPh sb="4" eb="5">
      <t>シン</t>
    </rPh>
    <phoneticPr fontId="2"/>
  </si>
  <si>
    <t>近藤 純夫</t>
    <rPh sb="0" eb="2">
      <t>コンドウ</t>
    </rPh>
    <rPh sb="3" eb="5">
      <t>スミオ</t>
    </rPh>
    <phoneticPr fontId="2"/>
  </si>
  <si>
    <t>三島運動公園体育館　小会議室</t>
    <rPh sb="0" eb="2">
      <t>ミシマ</t>
    </rPh>
    <rPh sb="2" eb="6">
      <t>ウンドウコウエン</t>
    </rPh>
    <rPh sb="6" eb="9">
      <t>タイイクカン</t>
    </rPh>
    <rPh sb="10" eb="11">
      <t>ショウ</t>
    </rPh>
    <rPh sb="11" eb="14">
      <t>カイギシツ</t>
    </rPh>
    <phoneticPr fontId="2"/>
  </si>
  <si>
    <t>尾崎謙二</t>
    <rPh sb="0" eb="2">
      <t>オザキ</t>
    </rPh>
    <rPh sb="2" eb="4">
      <t>ケンジ</t>
    </rPh>
    <phoneticPr fontId="2"/>
  </si>
  <si>
    <t>四国中央市村松町723-4</t>
    <rPh sb="0" eb="5">
      <t>ｓ</t>
    </rPh>
    <rPh sb="5" eb="7">
      <t>ムラマツ</t>
    </rPh>
    <rPh sb="7" eb="8">
      <t>チョウ</t>
    </rPh>
    <phoneticPr fontId="2"/>
  </si>
  <si>
    <t>24-8843</t>
    <phoneticPr fontId="2"/>
  </si>
  <si>
    <t>四国中央市土居町天満546-1</t>
    <rPh sb="0" eb="5">
      <t>ｓ</t>
    </rPh>
    <rPh sb="5" eb="8">
      <t>ドイチョウ</t>
    </rPh>
    <rPh sb="8" eb="10">
      <t>テンマン</t>
    </rPh>
    <phoneticPr fontId="2"/>
  </si>
  <si>
    <t>090-1177-9391</t>
    <phoneticPr fontId="2"/>
  </si>
  <si>
    <t>090-1177-6398</t>
    <phoneticPr fontId="2"/>
  </si>
  <si>
    <t>090-9779-7462</t>
    <phoneticPr fontId="2"/>
  </si>
  <si>
    <t>74-3645</t>
    <phoneticPr fontId="2"/>
  </si>
  <si>
    <t>090-5271-8532</t>
    <phoneticPr fontId="2"/>
  </si>
  <si>
    <t>090-1324-0484</t>
    <phoneticPr fontId="2"/>
  </si>
  <si>
    <t>四国中央市豊岡町大町2540-72</t>
    <rPh sb="0" eb="5">
      <t>ｓ</t>
    </rPh>
    <phoneticPr fontId="2"/>
  </si>
  <si>
    <t>090-2780-8555</t>
    <phoneticPr fontId="2"/>
  </si>
  <si>
    <t>四国中央市土居町天満1-2</t>
    <phoneticPr fontId="2"/>
  </si>
  <si>
    <t>四国中央市上柏町1038-1</t>
    <rPh sb="0" eb="5">
      <t>ｓ</t>
    </rPh>
    <rPh sb="5" eb="8">
      <t>カ</t>
    </rPh>
    <phoneticPr fontId="3"/>
  </si>
  <si>
    <t>※三島で水・土（20時～）に練習しているﾁｰﾑﾌﾞﾛｰｳｨﾝに直接渡してもよいです。</t>
    <rPh sb="1" eb="3">
      <t>ミシマ</t>
    </rPh>
    <rPh sb="4" eb="5">
      <t>スイ</t>
    </rPh>
    <rPh sb="6" eb="7">
      <t>ド</t>
    </rPh>
    <rPh sb="10" eb="11">
      <t>ジ</t>
    </rPh>
    <rPh sb="14" eb="16">
      <t>レンシュウ</t>
    </rPh>
    <rPh sb="31" eb="33">
      <t>チョクセツ</t>
    </rPh>
    <rPh sb="33" eb="34">
      <t>ワタ</t>
    </rPh>
    <phoneticPr fontId="2"/>
  </si>
  <si>
    <t>会長　今井康浩</t>
    <rPh sb="0" eb="2">
      <t>カイチョウ</t>
    </rPh>
    <rPh sb="3" eb="7">
      <t>イマイ</t>
    </rPh>
    <phoneticPr fontId="2"/>
  </si>
  <si>
    <t>三島運動公園体育館サブアリーナ</t>
    <rPh sb="0" eb="2">
      <t>ミシマ</t>
    </rPh>
    <rPh sb="2" eb="6">
      <t>ウンドウコウエン</t>
    </rPh>
    <rPh sb="6" eb="9">
      <t>タイイクカン</t>
    </rPh>
    <phoneticPr fontId="2"/>
  </si>
  <si>
    <t>ヨネックス</t>
    <phoneticPr fontId="2"/>
  </si>
  <si>
    <t>（　ﾌ　ﾘ　ｶﾞ　ﾅ　）</t>
    <phoneticPr fontId="2"/>
  </si>
  <si>
    <t>Bﾘｰｸﾞ</t>
    <phoneticPr fontId="2"/>
  </si>
  <si>
    <t>Aﾘｰｸﾞ</t>
    <phoneticPr fontId="2"/>
  </si>
  <si>
    <t>最終</t>
    <rPh sb="0" eb="2">
      <t>サイシュウ</t>
    </rPh>
    <phoneticPr fontId="2"/>
  </si>
  <si>
    <t>２次ﾘｰｸﾞ</t>
    <rPh sb="1" eb="2">
      <t>ジ</t>
    </rPh>
    <phoneticPr fontId="2"/>
  </si>
  <si>
    <t>１次ﾘｰｸﾞ</t>
    <rPh sb="1" eb="2">
      <t>ジ</t>
    </rPh>
    <phoneticPr fontId="2"/>
  </si>
  <si>
    <t>ヨネックス</t>
    <phoneticPr fontId="2"/>
  </si>
  <si>
    <t>市内　小学・中学・高校生</t>
    <rPh sb="0" eb="2">
      <t>シナイ</t>
    </rPh>
    <rPh sb="3" eb="5">
      <t>ショウガク</t>
    </rPh>
    <rPh sb="6" eb="8">
      <t>チュウガク</t>
    </rPh>
    <rPh sb="9" eb="12">
      <t>コウコウセイ</t>
    </rPh>
    <phoneticPr fontId="2"/>
  </si>
  <si>
    <t>全員が同じだけゲームを行う方式です。大会終了後､練習方法の指導も行います。</t>
    <rPh sb="0" eb="2">
      <t>ゼンイン</t>
    </rPh>
    <rPh sb="3" eb="4">
      <t>オナ</t>
    </rPh>
    <rPh sb="11" eb="12">
      <t>オコナ</t>
    </rPh>
    <rPh sb="13" eb="15">
      <t>ホウシキ</t>
    </rPh>
    <rPh sb="18" eb="20">
      <t>タイカイ</t>
    </rPh>
    <rPh sb="20" eb="22">
      <t>シュウリョウ</t>
    </rPh>
    <rPh sb="22" eb="23">
      <t>ゴ</t>
    </rPh>
    <rPh sb="24" eb="26">
      <t>レンシュウ</t>
    </rPh>
    <rPh sb="26" eb="28">
      <t>ホウホウ</t>
    </rPh>
    <rPh sb="29" eb="31">
      <t>シドウ</t>
    </rPh>
    <rPh sb="32" eb="33">
      <t>オコナ</t>
    </rPh>
    <phoneticPr fontId="2"/>
  </si>
  <si>
    <t>ｸﾗﾌﾞ名（学校名）</t>
    <rPh sb="4" eb="5">
      <t>メイ</t>
    </rPh>
    <rPh sb="6" eb="8">
      <t>ガッコウ</t>
    </rPh>
    <rPh sb="8" eb="9">
      <t>メイ</t>
    </rPh>
    <phoneticPr fontId="2"/>
  </si>
  <si>
    <t>四国中央市バドミントン協会</t>
  </si>
  <si>
    <t>全員が同じだけゲームを行う方式で、普及とﾚﾍﾞﾙアップを目的とした大会です。</t>
    <rPh sb="0" eb="2">
      <t>ゼンイン</t>
    </rPh>
    <rPh sb="3" eb="4">
      <t>オナ</t>
    </rPh>
    <rPh sb="11" eb="12">
      <t>オコナ</t>
    </rPh>
    <rPh sb="13" eb="15">
      <t>ホウシキ</t>
    </rPh>
    <rPh sb="17" eb="19">
      <t>フキュウ</t>
    </rPh>
    <rPh sb="27" eb="29">
      <t>モクテキ</t>
    </rPh>
    <rPh sb="28" eb="30">
      <t>モクテキ</t>
    </rPh>
    <rPh sb="33" eb="35">
      <t>タイカイ</t>
    </rPh>
    <phoneticPr fontId="2"/>
  </si>
  <si>
    <t>①練習場所と曜日・時間、②おおよその練習人数、③ＰＲなどあれば書いてください。　</t>
    <rPh sb="31" eb="32">
      <t>カ</t>
    </rPh>
    <phoneticPr fontId="2"/>
  </si>
  <si>
    <t>電話　　</t>
    <rPh sb="0" eb="2">
      <t>デンワ</t>
    </rPh>
    <phoneticPr fontId="2"/>
  </si>
  <si>
    <t>代理（氏名）　　</t>
    <rPh sb="0" eb="2">
      <t>ダイリ</t>
    </rPh>
    <rPh sb="3" eb="5">
      <t>シメイ</t>
    </rPh>
    <phoneticPr fontId="2"/>
  </si>
  <si>
    <t>代表者住所　　</t>
    <rPh sb="0" eb="3">
      <t>ダイヒョウシャ</t>
    </rPh>
    <rPh sb="3" eb="5">
      <t>ジュウショ</t>
    </rPh>
    <phoneticPr fontId="2"/>
  </si>
  <si>
    <t>電話　</t>
    <rPh sb="0" eb="2">
      <t>デンワ</t>
    </rPh>
    <phoneticPr fontId="2"/>
  </si>
  <si>
    <t>代表者氏名　　</t>
    <rPh sb="0" eb="3">
      <t>ダイヒョウシャ</t>
    </rPh>
    <rPh sb="3" eb="5">
      <t>シメイ</t>
    </rPh>
    <phoneticPr fontId="2"/>
  </si>
  <si>
    <t>　　　　〒799-0301　四国中央市妻鳥町102-1　三好ｱﾊﾟｰﾄ101</t>
    <rPh sb="14" eb="19">
      <t>ｓ</t>
    </rPh>
    <rPh sb="19" eb="20">
      <t>ツマ</t>
    </rPh>
    <rPh sb="20" eb="21">
      <t>トリ</t>
    </rPh>
    <rPh sb="21" eb="22">
      <t>チョウ</t>
    </rPh>
    <rPh sb="28" eb="30">
      <t>ミヨシ</t>
    </rPh>
    <phoneticPr fontId="2"/>
  </si>
  <si>
    <r>
      <t>提出先：バドミントン協会　事務局　石川竜郎　　　</t>
    </r>
    <r>
      <rPr>
        <sz val="10"/>
        <rFont val="ＭＳ Ｐ明朝"/>
        <family val="1"/>
        <charset val="128"/>
      </rPr>
      <t>TEL　090-5275-4598</t>
    </r>
    <rPh sb="0" eb="2">
      <t>テイシュツ</t>
    </rPh>
    <rPh sb="2" eb="3">
      <t>サキ</t>
    </rPh>
    <rPh sb="10" eb="12">
      <t>キョウカイ</t>
    </rPh>
    <rPh sb="13" eb="16">
      <t>ジムキョク</t>
    </rPh>
    <rPh sb="17" eb="19">
      <t>イシカワ</t>
    </rPh>
    <rPh sb="19" eb="21">
      <t>タツオ</t>
    </rPh>
    <phoneticPr fontId="2"/>
  </si>
  <si>
    <t>多数の方々にｲﾍﾞﾝﾄの案内等を行っていきたいと考えています。</t>
    <rPh sb="0" eb="2">
      <t>タスウ</t>
    </rPh>
    <rPh sb="3" eb="5">
      <t>カタガタ</t>
    </rPh>
    <rPh sb="12" eb="14">
      <t>アンナイ</t>
    </rPh>
    <rPh sb="14" eb="15">
      <t>トウ</t>
    </rPh>
    <rPh sb="16" eb="17">
      <t>オコナ</t>
    </rPh>
    <rPh sb="24" eb="25">
      <t>カンガ</t>
    </rPh>
    <phoneticPr fontId="2"/>
  </si>
  <si>
    <r>
      <t>　市内ﾁｰﾑ代表者の方に</t>
    </r>
    <r>
      <rPr>
        <u/>
        <sz val="12"/>
        <rFont val="ＭＳ Ｐ明朝"/>
        <family val="1"/>
        <charset val="128"/>
      </rPr>
      <t>毎年登録をお願い</t>
    </r>
    <r>
      <rPr>
        <sz val="12"/>
        <rFont val="ＭＳ Ｐ明朝"/>
        <family val="1"/>
        <charset val="128"/>
      </rPr>
      <t>しています。</t>
    </r>
    <rPh sb="1" eb="3">
      <t>シナイ</t>
    </rPh>
    <rPh sb="6" eb="9">
      <t>ダイヒョウシャ</t>
    </rPh>
    <rPh sb="10" eb="11">
      <t>カタ</t>
    </rPh>
    <rPh sb="12" eb="14">
      <t>マイトシ</t>
    </rPh>
    <rPh sb="14" eb="16">
      <t>トウロク</t>
    </rPh>
    <rPh sb="18" eb="19">
      <t>ネガ</t>
    </rPh>
    <phoneticPr fontId="2"/>
  </si>
  <si>
    <t>　　　　　各ﾁｰﾑ代表者殿</t>
    <rPh sb="5" eb="6">
      <t>カク</t>
    </rPh>
    <rPh sb="9" eb="12">
      <t>ダイヒョウシャ</t>
    </rPh>
    <rPh sb="12" eb="13">
      <t>ドノ</t>
    </rPh>
    <phoneticPr fontId="2"/>
  </si>
  <si>
    <t>シャトル買い取り</t>
    <rPh sb="4" eb="5">
      <t>カ</t>
    </rPh>
    <rPh sb="6" eb="7">
      <t>ト</t>
    </rPh>
    <phoneticPr fontId="2"/>
  </si>
  <si>
    <t>スポーツ振興事業助成金</t>
    <rPh sb="4" eb="6">
      <t>シンコウ</t>
    </rPh>
    <rPh sb="6" eb="8">
      <t>ジギョウ</t>
    </rPh>
    <rPh sb="8" eb="11">
      <t>ジョセイキン</t>
    </rPh>
    <phoneticPr fontId="2"/>
  </si>
  <si>
    <t>国体助成金</t>
    <rPh sb="0" eb="2">
      <t>コクタイ</t>
    </rPh>
    <rPh sb="2" eb="5">
      <t>ジョセイキン</t>
    </rPh>
    <phoneticPr fontId="2"/>
  </si>
  <si>
    <t>2000円×100ﾁｰﾑ</t>
    <rPh sb="4" eb="5">
      <t>エン</t>
    </rPh>
    <phoneticPr fontId="2"/>
  </si>
  <si>
    <t>　　（６）その他</t>
    <rPh sb="7" eb="8">
      <t>タ</t>
    </rPh>
    <phoneticPr fontId="2"/>
  </si>
  <si>
    <t>予備費</t>
    <rPh sb="0" eb="3">
      <t>ヨビヒ</t>
    </rPh>
    <phoneticPr fontId="2"/>
  </si>
  <si>
    <t>　　チーム　＝</t>
    <phoneticPr fontId="2"/>
  </si>
  <si>
    <t>電話番号　</t>
    <phoneticPr fontId="2"/>
  </si>
  <si>
    <t>住所　</t>
    <phoneticPr fontId="2"/>
  </si>
  <si>
    <t>申込責任者　氏名　</t>
    <phoneticPr fontId="2"/>
  </si>
  <si>
    <t>（公財）四国中央市体育協会</t>
    <rPh sb="1" eb="2">
      <t>コウ</t>
    </rPh>
    <rPh sb="2" eb="3">
      <t>ザイ</t>
    </rPh>
    <rPh sb="4" eb="9">
      <t>s</t>
    </rPh>
    <rPh sb="9" eb="11">
      <t>タイイク</t>
    </rPh>
    <rPh sb="11" eb="13">
      <t>キョウカイ</t>
    </rPh>
    <phoneticPr fontId="2"/>
  </si>
  <si>
    <t>日時</t>
    <phoneticPr fontId="2"/>
  </si>
  <si>
    <t>（フリガナ）</t>
    <phoneticPr fontId="2"/>
  </si>
  <si>
    <t>伊予三島運動公園　体育館（メイン、サブ）</t>
  </si>
  <si>
    <t>ヨネックス</t>
    <phoneticPr fontId="2"/>
  </si>
  <si>
    <t>でお願いします。</t>
    <phoneticPr fontId="2"/>
  </si>
  <si>
    <t>市内で練習されている方、及び学生は12/13学生大会上位入賞者（別紙）</t>
    <rPh sb="0" eb="2">
      <t>シナイ</t>
    </rPh>
    <rPh sb="3" eb="5">
      <t>レンシュウ</t>
    </rPh>
    <rPh sb="10" eb="11">
      <t>カタ</t>
    </rPh>
    <rPh sb="12" eb="13">
      <t>オヨ</t>
    </rPh>
    <rPh sb="14" eb="16">
      <t>ガクセイ</t>
    </rPh>
    <rPh sb="22" eb="24">
      <t>ガクセイ</t>
    </rPh>
    <rPh sb="24" eb="26">
      <t>タイカイ</t>
    </rPh>
    <rPh sb="26" eb="28">
      <t>ジョウイ</t>
    </rPh>
    <rPh sb="28" eb="30">
      <t>ニュウショウ</t>
    </rPh>
    <rPh sb="30" eb="31">
      <t>シャ</t>
    </rPh>
    <rPh sb="32" eb="34">
      <t>ベッシ</t>
    </rPh>
    <phoneticPr fontId="2"/>
  </si>
  <si>
    <t>練習場所・曜日：</t>
    <rPh sb="0" eb="2">
      <t>レンシュウ</t>
    </rPh>
    <rPh sb="2" eb="4">
      <t>バショ</t>
    </rPh>
    <rPh sb="5" eb="7">
      <t>ヨウビ</t>
    </rPh>
    <phoneticPr fontId="2"/>
  </si>
  <si>
    <t>練習人数：約　　　　人</t>
    <rPh sb="0" eb="2">
      <t>レンシュウ</t>
    </rPh>
    <rPh sb="2" eb="4">
      <t>ニンズウ</t>
    </rPh>
    <rPh sb="5" eb="6">
      <t>ヤク</t>
    </rPh>
    <rPh sb="10" eb="11">
      <t>ヒト</t>
    </rPh>
    <phoneticPr fontId="2"/>
  </si>
  <si>
    <r>
      <t xml:space="preserve">メール可。用紙ﾃﾞｰﾀは四国中央市ﾊﾞﾄﾞﾐﾝﾄﾝ協会HPの </t>
    </r>
    <r>
      <rPr>
        <sz val="11"/>
        <rFont val="ＭＳ Ｐゴシック"/>
        <family val="3"/>
        <charset val="128"/>
      </rPr>
      <t>協会登録用紙</t>
    </r>
    <r>
      <rPr>
        <sz val="11"/>
        <rFont val="ＭＳ Ｐ明朝"/>
        <family val="1"/>
        <charset val="128"/>
      </rPr>
      <t xml:space="preserve"> をｸﾘｯｸ</t>
    </r>
    <rPh sb="3" eb="4">
      <t>カ</t>
    </rPh>
    <rPh sb="5" eb="7">
      <t>ヨウシ</t>
    </rPh>
    <phoneticPr fontId="2"/>
  </si>
  <si>
    <t>月日</t>
    <rPh sb="0" eb="2">
      <t>ツキヒ</t>
    </rPh>
    <phoneticPr fontId="2"/>
  </si>
  <si>
    <t>項目</t>
    <rPh sb="0" eb="2">
      <t>コウモク</t>
    </rPh>
    <phoneticPr fontId="2"/>
  </si>
  <si>
    <t>残高</t>
    <rPh sb="0" eb="2">
      <t>ザンダカ</t>
    </rPh>
    <phoneticPr fontId="2"/>
  </si>
  <si>
    <t>前年度繰越</t>
    <rPh sb="0" eb="3">
      <t>ゼンネンド</t>
    </rPh>
    <rPh sb="3" eb="4">
      <t>ク</t>
    </rPh>
    <rPh sb="4" eb="5">
      <t>コ</t>
    </rPh>
    <phoneticPr fontId="2"/>
  </si>
  <si>
    <t>四国中央市体育協会加盟団体負担金</t>
    <rPh sb="0" eb="5">
      <t>ｓ</t>
    </rPh>
    <rPh sb="5" eb="7">
      <t>タイイク</t>
    </rPh>
    <rPh sb="7" eb="9">
      <t>キョウカイ</t>
    </rPh>
    <rPh sb="9" eb="11">
      <t>カメイ</t>
    </rPh>
    <rPh sb="11" eb="13">
      <t>ダンタイ</t>
    </rPh>
    <rPh sb="13" eb="16">
      <t>フタンキン</t>
    </rPh>
    <phoneticPr fontId="2"/>
  </si>
  <si>
    <t>県大会手伝い（国体準備）</t>
    <rPh sb="0" eb="1">
      <t>ケン</t>
    </rPh>
    <rPh sb="1" eb="3">
      <t>タイカイ</t>
    </rPh>
    <rPh sb="3" eb="5">
      <t>テツダ</t>
    </rPh>
    <rPh sb="7" eb="9">
      <t>コクタイ</t>
    </rPh>
    <rPh sb="9" eb="11">
      <t>ジュンビ</t>
    </rPh>
    <phoneticPr fontId="2"/>
  </si>
  <si>
    <t>ｺﾋﾟｰ用紙、ｲﾝｸ、ﾃｰﾌﾟ等</t>
    <rPh sb="4" eb="6">
      <t>ヨウシ</t>
    </rPh>
    <rPh sb="15" eb="16">
      <t>トウ</t>
    </rPh>
    <phoneticPr fontId="2"/>
  </si>
  <si>
    <t>会議室利用等</t>
    <rPh sb="0" eb="3">
      <t>カイギシツ</t>
    </rPh>
    <rPh sb="3" eb="5">
      <t>リヨウ</t>
    </rPh>
    <rPh sb="5" eb="6">
      <t>ナド</t>
    </rPh>
    <phoneticPr fontId="2"/>
  </si>
  <si>
    <t>実績金額</t>
    <rPh sb="0" eb="2">
      <t>ジッセキ</t>
    </rPh>
    <rPh sb="2" eb="4">
      <t>キンガク</t>
    </rPh>
    <phoneticPr fontId="2"/>
  </si>
  <si>
    <t>計画金額</t>
    <rPh sb="0" eb="2">
      <t>ケイカク</t>
    </rPh>
    <rPh sb="2" eb="4">
      <t>キンガク</t>
    </rPh>
    <phoneticPr fontId="2"/>
  </si>
  <si>
    <t>2000円×120ﾁｰﾑ</t>
    <rPh sb="4" eb="5">
      <t>エン</t>
    </rPh>
    <phoneticPr fontId="2"/>
  </si>
  <si>
    <t>事務機器（消耗品）</t>
    <rPh sb="0" eb="2">
      <t>ジム</t>
    </rPh>
    <rPh sb="2" eb="4">
      <t>キキ</t>
    </rPh>
    <rPh sb="5" eb="7">
      <t>ショウモウ</t>
    </rPh>
    <rPh sb="7" eb="8">
      <t>ヒン</t>
    </rPh>
    <phoneticPr fontId="2"/>
  </si>
  <si>
    <t>前年度繰越</t>
    <rPh sb="0" eb="1">
      <t>ゼン</t>
    </rPh>
    <rPh sb="3" eb="5">
      <t>クリコシ</t>
    </rPh>
    <phoneticPr fontId="2"/>
  </si>
  <si>
    <t>四国中央市体育協会　国体助成金</t>
    <rPh sb="0" eb="5">
      <t>ｓ</t>
    </rPh>
    <rPh sb="5" eb="7">
      <t>タイイク</t>
    </rPh>
    <rPh sb="7" eb="9">
      <t>キョウカイ</t>
    </rPh>
    <rPh sb="10" eb="12">
      <t>コクタイ</t>
    </rPh>
    <rPh sb="12" eb="15">
      <t>ジョセイキン</t>
    </rPh>
    <phoneticPr fontId="2"/>
  </si>
  <si>
    <t>8名応援</t>
    <rPh sb="1" eb="2">
      <t>メイ</t>
    </rPh>
    <rPh sb="2" eb="4">
      <t>オウエン</t>
    </rPh>
    <phoneticPr fontId="2"/>
  </si>
  <si>
    <t>第１９回川之江クラブ対抗</t>
    <rPh sb="0" eb="1">
      <t>ダイ</t>
    </rPh>
    <rPh sb="3" eb="4">
      <t>カイ</t>
    </rPh>
    <rPh sb="4" eb="7">
      <t>カワノエ</t>
    </rPh>
    <rPh sb="10" eb="12">
      <t>タイコウ</t>
    </rPh>
    <phoneticPr fontId="2"/>
  </si>
  <si>
    <t>第４回初太郎杯　市内大会</t>
    <rPh sb="0" eb="1">
      <t>ダイ</t>
    </rPh>
    <rPh sb="2" eb="3">
      <t>カイ</t>
    </rPh>
    <rPh sb="3" eb="6">
      <t>ハツタロウ</t>
    </rPh>
    <rPh sb="6" eb="7">
      <t>ハイ</t>
    </rPh>
    <rPh sb="8" eb="9">
      <t>シ</t>
    </rPh>
    <rPh sb="9" eb="10">
      <t>ナイ</t>
    </rPh>
    <rPh sb="10" eb="12">
      <t>タイカイ</t>
    </rPh>
    <phoneticPr fontId="2"/>
  </si>
  <si>
    <t>第１1回四国中央ミックスオープン</t>
    <rPh sb="0" eb="1">
      <t>ダイ</t>
    </rPh>
    <rPh sb="3" eb="4">
      <t>カイ</t>
    </rPh>
    <rPh sb="4" eb="6">
      <t>シコク</t>
    </rPh>
    <rPh sb="6" eb="8">
      <t>チュウオウ</t>
    </rPh>
    <phoneticPr fontId="2"/>
  </si>
  <si>
    <t>第１１回スポーツアドベンチャー</t>
    <rPh sb="0" eb="1">
      <t>ダイ</t>
    </rPh>
    <rPh sb="3" eb="4">
      <t>カイ</t>
    </rPh>
    <phoneticPr fontId="2"/>
  </si>
  <si>
    <t>第１１回市民スポーツ祭</t>
    <rPh sb="0" eb="1">
      <t>ダイ</t>
    </rPh>
    <rPh sb="3" eb="4">
      <t>カイ</t>
    </rPh>
    <rPh sb="4" eb="6">
      <t>シミン</t>
    </rPh>
    <rPh sb="10" eb="11">
      <t>サイ</t>
    </rPh>
    <phoneticPr fontId="2"/>
  </si>
  <si>
    <t>第１３回四国中央市オープン</t>
    <rPh sb="0" eb="1">
      <t>ダイ</t>
    </rPh>
    <rPh sb="3" eb="4">
      <t>カイ</t>
    </rPh>
    <rPh sb="4" eb="9">
      <t>ｓ</t>
    </rPh>
    <phoneticPr fontId="2"/>
  </si>
  <si>
    <t>第５回会長杯 市内学生シングルス普及大会</t>
    <rPh sb="0" eb="1">
      <t>ダイ</t>
    </rPh>
    <rPh sb="2" eb="3">
      <t>カイ</t>
    </rPh>
    <rPh sb="3" eb="5">
      <t>カイチョウ</t>
    </rPh>
    <rPh sb="5" eb="6">
      <t>ハイ</t>
    </rPh>
    <rPh sb="7" eb="8">
      <t>シ</t>
    </rPh>
    <rPh sb="8" eb="9">
      <t>ナイ</t>
    </rPh>
    <rPh sb="9" eb="11">
      <t>ガクセイ</t>
    </rPh>
    <rPh sb="16" eb="18">
      <t>フキュウ</t>
    </rPh>
    <rPh sb="18" eb="20">
      <t>タイカイ</t>
    </rPh>
    <phoneticPr fontId="2"/>
  </si>
  <si>
    <t>第６回会長杯 市内シングルス普及大会</t>
    <rPh sb="0" eb="1">
      <t>ダイ</t>
    </rPh>
    <rPh sb="2" eb="3">
      <t>カイ</t>
    </rPh>
    <rPh sb="3" eb="5">
      <t>カイチョウ</t>
    </rPh>
    <rPh sb="5" eb="6">
      <t>ハイ</t>
    </rPh>
    <rPh sb="7" eb="8">
      <t>シ</t>
    </rPh>
    <rPh sb="8" eb="9">
      <t>ナイ</t>
    </rPh>
    <rPh sb="14" eb="16">
      <t>フキュウ</t>
    </rPh>
    <rPh sb="16" eb="18">
      <t>タイカイ</t>
    </rPh>
    <phoneticPr fontId="2"/>
  </si>
  <si>
    <t>　</t>
    <phoneticPr fontId="2"/>
  </si>
  <si>
    <t>ＰＲ：</t>
    <phoneticPr fontId="2"/>
  </si>
  <si>
    <r>
      <t>※</t>
    </r>
    <r>
      <rPr>
        <sz val="11"/>
        <color indexed="10"/>
        <rFont val="ＭＳ Ｐゴシック"/>
        <family val="3"/>
        <charset val="128"/>
      </rPr>
      <t>小学生は特別枠になります。学年まで記入願います。</t>
    </r>
    <r>
      <rPr>
        <sz val="11"/>
        <rFont val="ＭＳ Ｐゴシック"/>
        <family val="3"/>
        <charset val="128"/>
      </rPr>
      <t>　　例）　山田太郎（小２）</t>
    </r>
    <rPh sb="1" eb="4">
      <t>ショウガクセイ</t>
    </rPh>
    <rPh sb="5" eb="7">
      <t>トクベツ</t>
    </rPh>
    <rPh sb="7" eb="8">
      <t>ワク</t>
    </rPh>
    <rPh sb="14" eb="16">
      <t>ガクネン</t>
    </rPh>
    <rPh sb="18" eb="20">
      <t>キニュウ</t>
    </rPh>
    <rPh sb="20" eb="21">
      <t>ネガ</t>
    </rPh>
    <rPh sb="27" eb="28">
      <t>レイ</t>
    </rPh>
    <rPh sb="30" eb="32">
      <t>ヤマダ</t>
    </rPh>
    <rPh sb="32" eb="34">
      <t>タロウ</t>
    </rPh>
    <rPh sb="35" eb="36">
      <t>ショウ</t>
    </rPh>
    <phoneticPr fontId="2"/>
  </si>
  <si>
    <t>平成　　　年　　　月　　　日</t>
    <rPh sb="0" eb="2">
      <t>ヘイセイ</t>
    </rPh>
    <rPh sb="5" eb="6">
      <t>ネン</t>
    </rPh>
    <rPh sb="9" eb="10">
      <t>ガツ</t>
    </rPh>
    <rPh sb="13" eb="14">
      <t>ヒ</t>
    </rPh>
    <phoneticPr fontId="2"/>
  </si>
  <si>
    <t>y-imai@toyo-paper.co.jp</t>
    <phoneticPr fontId="2"/>
  </si>
  <si>
    <t>　　　　　　※ＨＰにﾁｰﾑ名を掲載することで、新しく始める方の参考になります。</t>
    <rPh sb="13" eb="14">
      <t>メイ</t>
    </rPh>
    <rPh sb="15" eb="17">
      <t>ケイサイ</t>
    </rPh>
    <rPh sb="23" eb="24">
      <t>アタラ</t>
    </rPh>
    <rPh sb="26" eb="27">
      <t>ハジ</t>
    </rPh>
    <rPh sb="29" eb="30">
      <t>カタ</t>
    </rPh>
    <rPh sb="31" eb="33">
      <t>サンコウ</t>
    </rPh>
    <phoneticPr fontId="2"/>
  </si>
  <si>
    <t>　　　　　　※他の競技団体と重複可。</t>
    <rPh sb="7" eb="8">
      <t>タ</t>
    </rPh>
    <rPh sb="9" eb="11">
      <t>キョウギ</t>
    </rPh>
    <rPh sb="11" eb="13">
      <t>ダンタイ</t>
    </rPh>
    <rPh sb="14" eb="16">
      <t>ジュウフク</t>
    </rPh>
    <rPh sb="16" eb="17">
      <t>カ</t>
    </rPh>
    <phoneticPr fontId="2"/>
  </si>
  <si>
    <t xml:space="preserve">    </t>
    <phoneticPr fontId="2"/>
  </si>
  <si>
    <t>TEL　080-3162-0918</t>
    <phoneticPr fontId="2"/>
  </si>
  <si>
    <r>
      <t>　　　　</t>
    </r>
    <r>
      <rPr>
        <u/>
        <sz val="11"/>
        <rFont val="ＭＳ Ｐ明朝"/>
        <family val="1"/>
        <charset val="128"/>
      </rPr>
      <t>クラス分け、組合せは、参加人数で変更する可能性があります。本部一任とします。</t>
    </r>
    <rPh sb="7" eb="8">
      <t>ワ</t>
    </rPh>
    <rPh sb="10" eb="12">
      <t>クミアワ</t>
    </rPh>
    <rPh sb="15" eb="17">
      <t>サンカ</t>
    </rPh>
    <rPh sb="17" eb="19">
      <t>ニンズウ</t>
    </rPh>
    <rPh sb="20" eb="22">
      <t>ヘンコウ</t>
    </rPh>
    <rPh sb="24" eb="27">
      <t>カノウセイ</t>
    </rPh>
    <rPh sb="33" eb="35">
      <t>ホンブ</t>
    </rPh>
    <rPh sb="35" eb="37">
      <t>イチニン</t>
    </rPh>
    <phoneticPr fontId="2"/>
  </si>
  <si>
    <t>※学生はおおよそ強い順に記入してください。</t>
    <rPh sb="1" eb="3">
      <t>ガクセイ</t>
    </rPh>
    <rPh sb="8" eb="9">
      <t>ツヨ</t>
    </rPh>
    <rPh sb="10" eb="11">
      <t>ジュン</t>
    </rPh>
    <rPh sb="12" eb="14">
      <t>キニュウ</t>
    </rPh>
    <phoneticPr fontId="2"/>
  </si>
  <si>
    <t>　　　クラス分け、組合せは、参加人数で変更する可能性があります。本部一任とします。</t>
    <rPh sb="6" eb="7">
      <t>ワ</t>
    </rPh>
    <rPh sb="9" eb="11">
      <t>クミアワ</t>
    </rPh>
    <rPh sb="14" eb="16">
      <t>サンカ</t>
    </rPh>
    <rPh sb="16" eb="18">
      <t>ニンズウ</t>
    </rPh>
    <rPh sb="19" eb="21">
      <t>ヘンコウ</t>
    </rPh>
    <rPh sb="23" eb="26">
      <t>カノウセイ</t>
    </rPh>
    <rPh sb="32" eb="34">
      <t>ホンブ</t>
    </rPh>
    <rPh sb="34" eb="36">
      <t>イチニン</t>
    </rPh>
    <phoneticPr fontId="2"/>
  </si>
  <si>
    <t>（及び、学生は各ﾁｰﾑ監督推薦2名程度まで）</t>
    <rPh sb="1" eb="2">
      <t>オヨ</t>
    </rPh>
    <rPh sb="4" eb="6">
      <t>ガクセイ</t>
    </rPh>
    <rPh sb="7" eb="8">
      <t>カク</t>
    </rPh>
    <rPh sb="11" eb="13">
      <t>カントク</t>
    </rPh>
    <rPh sb="13" eb="15">
      <t>スイセン</t>
    </rPh>
    <rPh sb="16" eb="17">
      <t>メイ</t>
    </rPh>
    <rPh sb="17" eb="19">
      <t>テイド</t>
    </rPh>
    <phoneticPr fontId="2"/>
  </si>
  <si>
    <t>場所：　伊予三島運動公園体育館</t>
    <rPh sb="0" eb="2">
      <t>バショ</t>
    </rPh>
    <rPh sb="4" eb="8">
      <t>イヨミシマ</t>
    </rPh>
    <rPh sb="8" eb="12">
      <t>ウンドウコウエン</t>
    </rPh>
    <rPh sb="12" eb="15">
      <t>タイイクカン</t>
    </rPh>
    <phoneticPr fontId="2"/>
  </si>
  <si>
    <t>費用：　一人１００円／回</t>
    <rPh sb="0" eb="2">
      <t>ヒヨウ</t>
    </rPh>
    <rPh sb="4" eb="6">
      <t>ヒトリ</t>
    </rPh>
    <rPh sb="9" eb="10">
      <t>エン</t>
    </rPh>
    <rPh sb="11" eb="12">
      <t>カイ</t>
    </rPh>
    <phoneticPr fontId="2"/>
  </si>
  <si>
    <t>内容：　基礎を中心にバドミントンを始めるきっかけ作りを目指します。</t>
    <rPh sb="0" eb="2">
      <t>ナイヨウ</t>
    </rPh>
    <rPh sb="4" eb="6">
      <t>キソ</t>
    </rPh>
    <rPh sb="7" eb="9">
      <t>チュウシン</t>
    </rPh>
    <rPh sb="17" eb="18">
      <t>ハジ</t>
    </rPh>
    <rPh sb="24" eb="25">
      <t>ツク</t>
    </rPh>
    <rPh sb="27" eb="29">
      <t>メザ</t>
    </rPh>
    <phoneticPr fontId="2"/>
  </si>
  <si>
    <t>　　　</t>
    <phoneticPr fontId="2"/>
  </si>
  <si>
    <t>　　　　コーチも子供と一緒にやっている方々３名です。最近子供が増えたので、</t>
    <rPh sb="8" eb="10">
      <t>コドモ</t>
    </rPh>
    <rPh sb="11" eb="13">
      <t>イッショ</t>
    </rPh>
    <rPh sb="19" eb="21">
      <t>カタガタ</t>
    </rPh>
    <rPh sb="22" eb="23">
      <t>メイ</t>
    </rPh>
    <rPh sb="26" eb="28">
      <t>サイキン</t>
    </rPh>
    <rPh sb="28" eb="30">
      <t>コドモ</t>
    </rPh>
    <rPh sb="31" eb="32">
      <t>フ</t>
    </rPh>
    <phoneticPr fontId="2"/>
  </si>
  <si>
    <t>　　　　保護者の協力を求めています。</t>
    <rPh sb="4" eb="7">
      <t>ホゴシャ</t>
    </rPh>
    <rPh sb="8" eb="10">
      <t>キョウリョク</t>
    </rPh>
    <rPh sb="11" eb="12">
      <t>モト</t>
    </rPh>
    <phoneticPr fontId="2"/>
  </si>
  <si>
    <t>連絡先：　長原（090-1329-0945）</t>
    <rPh sb="0" eb="3">
      <t>レンラクサキ</t>
    </rPh>
    <rPh sb="5" eb="7">
      <t>ナガハラ</t>
    </rPh>
    <phoneticPr fontId="2"/>
  </si>
  <si>
    <t>電話</t>
    <rPh sb="0" eb="2">
      <t>デンワ</t>
    </rPh>
    <phoneticPr fontId="2"/>
  </si>
  <si>
    <t>住所</t>
    <rPh sb="0" eb="2">
      <t>ジュウショ</t>
    </rPh>
    <phoneticPr fontId="2"/>
  </si>
  <si>
    <t>参加者氏名</t>
    <rPh sb="0" eb="3">
      <t>サンカシャ</t>
    </rPh>
    <rPh sb="3" eb="5">
      <t>シメイ</t>
    </rPh>
    <phoneticPr fontId="2"/>
  </si>
  <si>
    <t>年齢・学校</t>
    <rPh sb="0" eb="2">
      <t>ネンレイ</t>
    </rPh>
    <rPh sb="3" eb="5">
      <t>ガッコウ</t>
    </rPh>
    <phoneticPr fontId="2"/>
  </si>
  <si>
    <t>　　　　　　増えすぎたら、制限する場合がありますのでご了承ください。</t>
    <rPh sb="6" eb="7">
      <t>フ</t>
    </rPh>
    <rPh sb="13" eb="15">
      <t>セイゲン</t>
    </rPh>
    <rPh sb="17" eb="19">
      <t>バアイ</t>
    </rPh>
    <rPh sb="27" eb="29">
      <t>リョウショウ</t>
    </rPh>
    <phoneticPr fontId="2"/>
  </si>
  <si>
    <t>申込責任者</t>
    <rPh sb="0" eb="2">
      <t>モウシコミ</t>
    </rPh>
    <rPh sb="2" eb="5">
      <t>セキニンシャ</t>
    </rPh>
    <phoneticPr fontId="2"/>
  </si>
  <si>
    <t>日時：　土曜日１８時～２０時　　場所が取れない時は休みで、その都度連絡します。</t>
    <rPh sb="0" eb="2">
      <t>ニチジ</t>
    </rPh>
    <rPh sb="4" eb="7">
      <t>ドヨウビ</t>
    </rPh>
    <rPh sb="9" eb="10">
      <t>ジ</t>
    </rPh>
    <rPh sb="13" eb="14">
      <t>ジ</t>
    </rPh>
    <rPh sb="23" eb="24">
      <t>ジ</t>
    </rPh>
    <phoneticPr fontId="2"/>
  </si>
  <si>
    <t>　　　　　　各自でスポーツ保険に加入してください。</t>
    <rPh sb="6" eb="8">
      <t>カクジ</t>
    </rPh>
    <rPh sb="13" eb="15">
      <t>ホケン</t>
    </rPh>
    <rPh sb="16" eb="18">
      <t>カニュウ</t>
    </rPh>
    <phoneticPr fontId="2"/>
  </si>
  <si>
    <t>　　　　　　教室中の事故については、自己責任でお願いします。</t>
    <rPh sb="6" eb="8">
      <t>キョウシツ</t>
    </rPh>
    <rPh sb="8" eb="9">
      <t>チュウ</t>
    </rPh>
    <rPh sb="10" eb="12">
      <t>ジコ</t>
    </rPh>
    <rPh sb="18" eb="20">
      <t>ジコ</t>
    </rPh>
    <rPh sb="20" eb="22">
      <t>セキニン</t>
    </rPh>
    <rPh sb="24" eb="25">
      <t>ネガ</t>
    </rPh>
    <phoneticPr fontId="2"/>
  </si>
  <si>
    <t>　　　　　　そのため、学生以下は保護者が責任を持って見てください。</t>
    <rPh sb="11" eb="13">
      <t>ガクセイ</t>
    </rPh>
    <rPh sb="13" eb="15">
      <t>イカ</t>
    </rPh>
    <rPh sb="16" eb="19">
      <t>ホゴシャ</t>
    </rPh>
    <rPh sb="20" eb="22">
      <t>セキニン</t>
    </rPh>
    <rPh sb="23" eb="24">
      <t>モ</t>
    </rPh>
    <rPh sb="26" eb="27">
      <t>ミ</t>
    </rPh>
    <phoneticPr fontId="2"/>
  </si>
  <si>
    <t>　　　　　　家で試してみましょう。</t>
    <rPh sb="6" eb="7">
      <t>イエ</t>
    </rPh>
    <rPh sb="8" eb="9">
      <t>タメ</t>
    </rPh>
    <phoneticPr fontId="2"/>
  </si>
  <si>
    <t>対象者：　ラケットを振れる方。　ラケット・シューズ持参のこと。</t>
    <rPh sb="0" eb="3">
      <t>タイショウシャ</t>
    </rPh>
    <rPh sb="10" eb="11">
      <t>フ</t>
    </rPh>
    <rPh sb="13" eb="14">
      <t>カタ</t>
    </rPh>
    <rPh sb="25" eb="27">
      <t>ジサン</t>
    </rPh>
    <phoneticPr fontId="2"/>
  </si>
  <si>
    <t>　　　　　　たまに、羽根が当たらず悲しんで帰られる方がいます。</t>
    <rPh sb="10" eb="12">
      <t>ハネ</t>
    </rPh>
    <rPh sb="13" eb="14">
      <t>ア</t>
    </rPh>
    <rPh sb="17" eb="18">
      <t>カナ</t>
    </rPh>
    <rPh sb="21" eb="22">
      <t>カエ</t>
    </rPh>
    <rPh sb="25" eb="26">
      <t>カタ</t>
    </rPh>
    <phoneticPr fontId="2"/>
  </si>
  <si>
    <t>　　　連絡先が明確でないと連絡できません。</t>
    <rPh sb="3" eb="6">
      <t>レンラクサキ</t>
    </rPh>
    <rPh sb="7" eb="9">
      <t>メイカク</t>
    </rPh>
    <rPh sb="13" eb="15">
      <t>レンラク</t>
    </rPh>
    <phoneticPr fontId="2"/>
  </si>
  <si>
    <t>　　　　　初回体験時は無料。</t>
    <rPh sb="5" eb="7">
      <t>ショカイ</t>
    </rPh>
    <rPh sb="7" eb="9">
      <t>タイケン</t>
    </rPh>
    <rPh sb="9" eb="10">
      <t>ジ</t>
    </rPh>
    <rPh sb="11" eb="13">
      <t>ムリョウ</t>
    </rPh>
    <phoneticPr fontId="2"/>
  </si>
  <si>
    <t>三島運動公園体育館　サブアリーナ</t>
    <rPh sb="0" eb="2">
      <t>ミシマ</t>
    </rPh>
    <rPh sb="2" eb="6">
      <t>ウンドウコウエン</t>
    </rPh>
    <rPh sb="6" eb="9">
      <t>タイイクカン</t>
    </rPh>
    <phoneticPr fontId="2"/>
  </si>
  <si>
    <t>　　男子ダブルス　　２部　　３部　　４部　　５部　　初心者</t>
    <rPh sb="2" eb="4">
      <t>ダンシ</t>
    </rPh>
    <rPh sb="11" eb="12">
      <t>ブ</t>
    </rPh>
    <rPh sb="15" eb="16">
      <t>ブ</t>
    </rPh>
    <rPh sb="19" eb="20">
      <t>ブ</t>
    </rPh>
    <rPh sb="23" eb="24">
      <t>ブ</t>
    </rPh>
    <rPh sb="26" eb="29">
      <t>ショシンシャ</t>
    </rPh>
    <phoneticPr fontId="2"/>
  </si>
  <si>
    <t>　　女子ダブルス　　２部　　３部　　４部　　５部　　初心者</t>
    <rPh sb="2" eb="4">
      <t>ジョシ</t>
    </rPh>
    <rPh sb="11" eb="12">
      <t>ブ</t>
    </rPh>
    <rPh sb="15" eb="16">
      <t>ブ</t>
    </rPh>
    <rPh sb="19" eb="20">
      <t>ブ</t>
    </rPh>
    <rPh sb="23" eb="24">
      <t>ブ</t>
    </rPh>
    <rPh sb="26" eb="29">
      <t>ショシンシャ</t>
    </rPh>
    <phoneticPr fontId="2"/>
  </si>
  <si>
    <r>
      <t>　　　　</t>
    </r>
    <r>
      <rPr>
        <u/>
        <sz val="11"/>
        <rFont val="ＭＳ Ｐ明朝"/>
        <family val="1"/>
        <charset val="128"/>
      </rPr>
      <t>上のクラスで申し込みして下さい。組み合わせは協会一任。</t>
    </r>
    <rPh sb="4" eb="5">
      <t>ウエ</t>
    </rPh>
    <rPh sb="10" eb="11">
      <t>モウ</t>
    </rPh>
    <rPh sb="12" eb="13">
      <t>コ</t>
    </rPh>
    <rPh sb="16" eb="17">
      <t>クダ</t>
    </rPh>
    <rPh sb="20" eb="21">
      <t>ク</t>
    </rPh>
    <rPh sb="22" eb="23">
      <t>ア</t>
    </rPh>
    <rPh sb="26" eb="28">
      <t>キョウカイ</t>
    </rPh>
    <rPh sb="28" eb="30">
      <t>イチニン</t>
    </rPh>
    <phoneticPr fontId="2"/>
  </si>
  <si>
    <r>
      <t>　　　　</t>
    </r>
    <r>
      <rPr>
        <u/>
        <sz val="12"/>
        <rFont val="ＭＳ Ｐゴシック"/>
        <family val="3"/>
        <charset val="128"/>
      </rPr>
      <t>前年度</t>
    </r>
    <r>
      <rPr>
        <u/>
        <sz val="11"/>
        <rFont val="ＭＳ Ｐ明朝"/>
        <family val="1"/>
        <charset val="128"/>
      </rPr>
      <t>優勝、準優勝者（三チーム以上で試合を行った）はペアが変わっても</t>
    </r>
    <rPh sb="4" eb="7">
      <t>ゼンネンド</t>
    </rPh>
    <rPh sb="7" eb="9">
      <t>ユウショウ</t>
    </rPh>
    <rPh sb="10" eb="13">
      <t>ジュンユウショウ</t>
    </rPh>
    <rPh sb="13" eb="14">
      <t>シャ</t>
    </rPh>
    <rPh sb="15" eb="16">
      <t>３</t>
    </rPh>
    <rPh sb="19" eb="21">
      <t>イジョウ</t>
    </rPh>
    <rPh sb="22" eb="24">
      <t>シアイ</t>
    </rPh>
    <rPh sb="25" eb="26">
      <t>オコナ</t>
    </rPh>
    <rPh sb="33" eb="34">
      <t>カ</t>
    </rPh>
    <phoneticPr fontId="2"/>
  </si>
  <si>
    <r>
      <t>　　　　</t>
    </r>
    <r>
      <rPr>
        <u/>
        <sz val="11"/>
        <rFont val="ＭＳ Ｐ明朝"/>
        <family val="1"/>
        <charset val="128"/>
      </rPr>
      <t>クラス分けは参加人数により変更する可能性があります。</t>
    </r>
    <rPh sb="7" eb="8">
      <t>ワ</t>
    </rPh>
    <rPh sb="10" eb="12">
      <t>サンカ</t>
    </rPh>
    <rPh sb="12" eb="14">
      <t>ニンズウ</t>
    </rPh>
    <rPh sb="17" eb="19">
      <t>ヘンコウ</t>
    </rPh>
    <rPh sb="21" eb="24">
      <t>カノウセイ</t>
    </rPh>
    <phoneticPr fontId="2"/>
  </si>
  <si>
    <t>　　　　　　　電話番号</t>
    <rPh sb="7" eb="9">
      <t>デンワ</t>
    </rPh>
    <rPh sb="9" eb="11">
      <t>バンゴウ</t>
    </rPh>
    <phoneticPr fontId="2"/>
  </si>
  <si>
    <t>第３回初太郎杯市内バドミントン大会</t>
    <rPh sb="0" eb="1">
      <t>ダイ</t>
    </rPh>
    <rPh sb="2" eb="3">
      <t>カイ</t>
    </rPh>
    <rPh sb="3" eb="6">
      <t>ハツタロウ</t>
    </rPh>
    <rPh sb="6" eb="7">
      <t>ハイ</t>
    </rPh>
    <rPh sb="7" eb="9">
      <t>シナイ</t>
    </rPh>
    <rPh sb="15" eb="17">
      <t>タイカイ</t>
    </rPh>
    <phoneticPr fontId="2"/>
  </si>
  <si>
    <t>第４回初太郎杯</t>
    <rPh sb="0" eb="1">
      <t>ダイ</t>
    </rPh>
    <rPh sb="2" eb="3">
      <t>カイ</t>
    </rPh>
    <rPh sb="3" eb="6">
      <t>ハツタロウ</t>
    </rPh>
    <rPh sb="6" eb="7">
      <t>ハイ</t>
    </rPh>
    <phoneticPr fontId="2"/>
  </si>
  <si>
    <t>第１１回ミックスオープン</t>
    <rPh sb="0" eb="1">
      <t>ダイ</t>
    </rPh>
    <rPh sb="3" eb="4">
      <t>カイ</t>
    </rPh>
    <phoneticPr fontId="2"/>
  </si>
  <si>
    <t>第５回市内学生シングルス普及大会</t>
    <rPh sb="0" eb="1">
      <t>ダイ</t>
    </rPh>
    <rPh sb="2" eb="3">
      <t>カイ</t>
    </rPh>
    <rPh sb="3" eb="5">
      <t>シナイ</t>
    </rPh>
    <rPh sb="5" eb="7">
      <t>ガクセイ</t>
    </rPh>
    <rPh sb="12" eb="14">
      <t>フキュウ</t>
    </rPh>
    <rPh sb="14" eb="16">
      <t>タイカイ</t>
    </rPh>
    <phoneticPr fontId="2"/>
  </si>
  <si>
    <t>第６回市内シングルス普及大会</t>
    <rPh sb="0" eb="1">
      <t>ダイ</t>
    </rPh>
    <rPh sb="2" eb="3">
      <t>カイ</t>
    </rPh>
    <rPh sb="3" eb="5">
      <t>シナイ</t>
    </rPh>
    <rPh sb="10" eb="12">
      <t>フキュウ</t>
    </rPh>
    <rPh sb="12" eb="14">
      <t>タイカイ</t>
    </rPh>
    <phoneticPr fontId="2"/>
  </si>
  <si>
    <r>
      <t>　　　　</t>
    </r>
    <r>
      <rPr>
        <u/>
        <sz val="12"/>
        <rFont val="ＭＳ Ｐゴシック"/>
        <family val="3"/>
        <charset val="128"/>
      </rPr>
      <t>前回</t>
    </r>
    <r>
      <rPr>
        <u/>
        <sz val="11"/>
        <rFont val="ＭＳ Ｐ明朝"/>
        <family val="1"/>
        <charset val="128"/>
      </rPr>
      <t>の優勝者と準優勝者は、ペアが替わっても上のクラスで申込の事。</t>
    </r>
    <rPh sb="4" eb="6">
      <t>ゼンカイ</t>
    </rPh>
    <rPh sb="7" eb="10">
      <t>ユウショウシャ</t>
    </rPh>
    <rPh sb="11" eb="14">
      <t>ジュンユウショウ</t>
    </rPh>
    <rPh sb="14" eb="15">
      <t>シャ</t>
    </rPh>
    <rPh sb="20" eb="21">
      <t>カ</t>
    </rPh>
    <rPh sb="25" eb="26">
      <t>ウエ</t>
    </rPh>
    <rPh sb="31" eb="32">
      <t>モウ</t>
    </rPh>
    <rPh sb="32" eb="33">
      <t>コ</t>
    </rPh>
    <rPh sb="34" eb="35">
      <t>コト</t>
    </rPh>
    <phoneticPr fontId="2"/>
  </si>
  <si>
    <r>
      <t>　　　</t>
    </r>
    <r>
      <rPr>
        <u/>
        <sz val="12"/>
        <rFont val="ＭＳ Ｐゴシック"/>
        <family val="3"/>
        <charset val="128"/>
      </rPr>
      <t>前回</t>
    </r>
    <r>
      <rPr>
        <u/>
        <sz val="11"/>
        <rFont val="ＭＳ Ｐ明朝"/>
        <family val="1"/>
        <charset val="128"/>
      </rPr>
      <t>の優勝者と準優勝者は、ペアが替わっても上のクラスで申込の事。</t>
    </r>
    <phoneticPr fontId="2"/>
  </si>
  <si>
    <t>　　男子ダブルス　　２部　　３部　　４部　　５部　　初心者（経験３年以内）</t>
    <rPh sb="2" eb="4">
      <t>ダンシ</t>
    </rPh>
    <rPh sb="11" eb="12">
      <t>ブ</t>
    </rPh>
    <rPh sb="15" eb="16">
      <t>ブ</t>
    </rPh>
    <rPh sb="19" eb="20">
      <t>ブ</t>
    </rPh>
    <rPh sb="23" eb="24">
      <t>ブ</t>
    </rPh>
    <rPh sb="26" eb="29">
      <t>ショシンシャ</t>
    </rPh>
    <rPh sb="30" eb="32">
      <t>ケイケン</t>
    </rPh>
    <rPh sb="33" eb="34">
      <t>ネン</t>
    </rPh>
    <rPh sb="34" eb="36">
      <t>イナイ</t>
    </rPh>
    <phoneticPr fontId="2"/>
  </si>
  <si>
    <t>　　女子ダブルス　　２部　　３部　　４部　　５部　　初心者（経験３年以内）</t>
    <rPh sb="2" eb="4">
      <t>ジョシ</t>
    </rPh>
    <rPh sb="11" eb="12">
      <t>ブ</t>
    </rPh>
    <rPh sb="15" eb="16">
      <t>ブ</t>
    </rPh>
    <rPh sb="19" eb="20">
      <t>ブ</t>
    </rPh>
    <rPh sb="23" eb="24">
      <t>ブ</t>
    </rPh>
    <rPh sb="26" eb="29">
      <t>ショシンシャ</t>
    </rPh>
    <rPh sb="30" eb="32">
      <t>ケイケン</t>
    </rPh>
    <rPh sb="33" eb="34">
      <t>ネン</t>
    </rPh>
    <rPh sb="34" eb="36">
      <t>イナイ</t>
    </rPh>
    <phoneticPr fontId="2"/>
  </si>
  <si>
    <t>混合ダブルス　１部　　２部　　３部　　４部　　初心者(経験3年未満)</t>
    <rPh sb="0" eb="2">
      <t>コンゴウ</t>
    </rPh>
    <rPh sb="8" eb="9">
      <t>ブ</t>
    </rPh>
    <rPh sb="12" eb="13">
      <t>ブ</t>
    </rPh>
    <rPh sb="16" eb="17">
      <t>ブ</t>
    </rPh>
    <rPh sb="20" eb="21">
      <t>ブ</t>
    </rPh>
    <rPh sb="23" eb="26">
      <t>ショシンシャ</t>
    </rPh>
    <rPh sb="27" eb="29">
      <t>ケイケン</t>
    </rPh>
    <rPh sb="30" eb="31">
      <t>ネン</t>
    </rPh>
    <rPh sb="31" eb="33">
      <t>ミマン</t>
    </rPh>
    <phoneticPr fontId="2"/>
  </si>
  <si>
    <t>　　男子ダブルス　　１部　　２部　　３部　　４部　　初心者(経験3年未満)</t>
    <rPh sb="11" eb="12">
      <t>ブ</t>
    </rPh>
    <rPh sb="34" eb="36">
      <t>ミマン</t>
    </rPh>
    <phoneticPr fontId="2"/>
  </si>
  <si>
    <t>　　女子ダブルス　　１部　　２部　　３部　　４部　　初心者(経験3年未満)</t>
    <rPh sb="11" eb="12">
      <t>ブ</t>
    </rPh>
    <rPh sb="34" eb="36">
      <t>ミマン</t>
    </rPh>
    <phoneticPr fontId="2"/>
  </si>
  <si>
    <t>平成２９年度</t>
    <rPh sb="0" eb="2">
      <t>ヘイセイ</t>
    </rPh>
    <rPh sb="4" eb="6">
      <t>ネンド</t>
    </rPh>
    <phoneticPr fontId="2"/>
  </si>
  <si>
    <t>　　（１）平成２８年度事業報告</t>
    <rPh sb="5" eb="7">
      <t>ヘイセイ</t>
    </rPh>
    <rPh sb="9" eb="10">
      <t>ネン</t>
    </rPh>
    <rPh sb="10" eb="11">
      <t>ド</t>
    </rPh>
    <rPh sb="11" eb="13">
      <t>ジギョウ</t>
    </rPh>
    <rPh sb="13" eb="15">
      <t>ホウコク</t>
    </rPh>
    <phoneticPr fontId="2"/>
  </si>
  <si>
    <t>　　（２）平成２９年度事業計画</t>
    <rPh sb="5" eb="7">
      <t>ヘイセイ</t>
    </rPh>
    <rPh sb="9" eb="10">
      <t>ネン</t>
    </rPh>
    <rPh sb="10" eb="11">
      <t>ド</t>
    </rPh>
    <rPh sb="11" eb="13">
      <t>ジギョウ</t>
    </rPh>
    <rPh sb="13" eb="15">
      <t>ケイカク</t>
    </rPh>
    <phoneticPr fontId="2"/>
  </si>
  <si>
    <t>　　（３）平成２８年度会計報告</t>
    <rPh sb="5" eb="7">
      <t>ヘイセイ</t>
    </rPh>
    <rPh sb="9" eb="10">
      <t>ネン</t>
    </rPh>
    <rPh sb="10" eb="11">
      <t>ド</t>
    </rPh>
    <rPh sb="11" eb="13">
      <t>カイケイ</t>
    </rPh>
    <rPh sb="13" eb="15">
      <t>ホウコク</t>
    </rPh>
    <phoneticPr fontId="2"/>
  </si>
  <si>
    <t>　　（４）平成２８年度監査報告</t>
    <rPh sb="5" eb="7">
      <t>ヘイセイ</t>
    </rPh>
    <rPh sb="9" eb="10">
      <t>ネン</t>
    </rPh>
    <rPh sb="10" eb="11">
      <t>ド</t>
    </rPh>
    <rPh sb="11" eb="13">
      <t>カンサ</t>
    </rPh>
    <rPh sb="13" eb="15">
      <t>ホウコク</t>
    </rPh>
    <phoneticPr fontId="2"/>
  </si>
  <si>
    <t>　　（５）平成２９年度収支予算</t>
    <rPh sb="5" eb="7">
      <t>ヘイセイ</t>
    </rPh>
    <rPh sb="9" eb="10">
      <t>ネン</t>
    </rPh>
    <rPh sb="10" eb="11">
      <t>ド</t>
    </rPh>
    <rPh sb="11" eb="13">
      <t>シュウシ</t>
    </rPh>
    <rPh sb="13" eb="15">
      <t>ヨサン</t>
    </rPh>
    <phoneticPr fontId="2"/>
  </si>
  <si>
    <t>10名応援</t>
    <rPh sb="2" eb="3">
      <t>メイ</t>
    </rPh>
    <rPh sb="3" eb="5">
      <t>オウエン</t>
    </rPh>
    <phoneticPr fontId="2"/>
  </si>
  <si>
    <t>平成２８年度事業報告書</t>
    <rPh sb="0" eb="2">
      <t>ヘイセイ</t>
    </rPh>
    <rPh sb="4" eb="5">
      <t>ネン</t>
    </rPh>
    <rPh sb="5" eb="6">
      <t>ド</t>
    </rPh>
    <rPh sb="6" eb="8">
      <t>ジギョウ</t>
    </rPh>
    <rPh sb="8" eb="10">
      <t>ホウコク</t>
    </rPh>
    <rPh sb="10" eb="11">
      <t>ショ</t>
    </rPh>
    <phoneticPr fontId="2"/>
  </si>
  <si>
    <t>平成２９年度事業計画書</t>
    <rPh sb="0" eb="2">
      <t>ヘイセイ</t>
    </rPh>
    <rPh sb="4" eb="5">
      <t>ネン</t>
    </rPh>
    <rPh sb="5" eb="6">
      <t>ド</t>
    </rPh>
    <rPh sb="6" eb="8">
      <t>ジギョウ</t>
    </rPh>
    <rPh sb="8" eb="10">
      <t>ケイカク</t>
    </rPh>
    <rPh sb="10" eb="11">
      <t>ショ</t>
    </rPh>
    <phoneticPr fontId="2"/>
  </si>
  <si>
    <t>H29.9/末頃</t>
    <rPh sb="6" eb="7">
      <t>スエ</t>
    </rPh>
    <rPh sb="7" eb="8">
      <t>コロ</t>
    </rPh>
    <phoneticPr fontId="2"/>
  </si>
  <si>
    <t>H29.11頃</t>
    <rPh sb="6" eb="7">
      <t>コロ</t>
    </rPh>
    <phoneticPr fontId="2"/>
  </si>
  <si>
    <t>土居アリーナ</t>
    <rPh sb="0" eb="2">
      <t>ドイ</t>
    </rPh>
    <phoneticPr fontId="2"/>
  </si>
  <si>
    <t>四国実業団</t>
    <rPh sb="0" eb="2">
      <t>シコク</t>
    </rPh>
    <rPh sb="2" eb="5">
      <t>ジツギョウダン</t>
    </rPh>
    <phoneticPr fontId="2"/>
  </si>
  <si>
    <t>愛媛県ﾊﾞﾄﾞﾐﾝﾄﾝ協会事業</t>
    <rPh sb="0" eb="3">
      <t>エヒメケン</t>
    </rPh>
    <rPh sb="11" eb="13">
      <t>キョウカイ</t>
    </rPh>
    <rPh sb="13" eb="15">
      <t>ジギョウ</t>
    </rPh>
    <phoneticPr fontId="2"/>
  </si>
  <si>
    <t>第２０回川之江クラブ対抗</t>
    <rPh sb="0" eb="1">
      <t>ダイ</t>
    </rPh>
    <rPh sb="3" eb="4">
      <t>カイ</t>
    </rPh>
    <rPh sb="4" eb="7">
      <t>カワノエ</t>
    </rPh>
    <rPh sb="10" eb="12">
      <t>タイコウ</t>
    </rPh>
    <phoneticPr fontId="2"/>
  </si>
  <si>
    <t>第５回初太郎杯　市内大会</t>
    <rPh sb="0" eb="1">
      <t>ダイ</t>
    </rPh>
    <rPh sb="2" eb="3">
      <t>カイ</t>
    </rPh>
    <rPh sb="3" eb="6">
      <t>ハツタロウ</t>
    </rPh>
    <rPh sb="6" eb="7">
      <t>ハイ</t>
    </rPh>
    <rPh sb="8" eb="9">
      <t>シ</t>
    </rPh>
    <rPh sb="9" eb="10">
      <t>ナイ</t>
    </rPh>
    <rPh sb="10" eb="12">
      <t>タイカイ</t>
    </rPh>
    <phoneticPr fontId="2"/>
  </si>
  <si>
    <t>第１２回四国中央ミックスオープン</t>
    <rPh sb="0" eb="1">
      <t>ダイ</t>
    </rPh>
    <rPh sb="3" eb="4">
      <t>カイ</t>
    </rPh>
    <rPh sb="4" eb="6">
      <t>シコク</t>
    </rPh>
    <rPh sb="6" eb="8">
      <t>チュウオウ</t>
    </rPh>
    <phoneticPr fontId="2"/>
  </si>
  <si>
    <t>第１２回スポーツアドベンチャー</t>
    <rPh sb="0" eb="1">
      <t>ダイ</t>
    </rPh>
    <rPh sb="3" eb="4">
      <t>カイ</t>
    </rPh>
    <phoneticPr fontId="2"/>
  </si>
  <si>
    <t>第１２回市民スポーツ祭</t>
    <rPh sb="0" eb="1">
      <t>ダイ</t>
    </rPh>
    <rPh sb="3" eb="4">
      <t>カイ</t>
    </rPh>
    <rPh sb="4" eb="6">
      <t>シミン</t>
    </rPh>
    <rPh sb="10" eb="11">
      <t>サイ</t>
    </rPh>
    <phoneticPr fontId="2"/>
  </si>
  <si>
    <t>第６回会長杯 市内学生シングルス普及大会</t>
    <rPh sb="0" eb="1">
      <t>ダイ</t>
    </rPh>
    <rPh sb="2" eb="3">
      <t>カイ</t>
    </rPh>
    <rPh sb="3" eb="5">
      <t>カイチョウ</t>
    </rPh>
    <rPh sb="5" eb="6">
      <t>ハイ</t>
    </rPh>
    <rPh sb="7" eb="8">
      <t>シ</t>
    </rPh>
    <rPh sb="8" eb="9">
      <t>ナイ</t>
    </rPh>
    <rPh sb="9" eb="11">
      <t>ガクセイ</t>
    </rPh>
    <rPh sb="16" eb="18">
      <t>フキュウ</t>
    </rPh>
    <rPh sb="18" eb="20">
      <t>タイカイ</t>
    </rPh>
    <phoneticPr fontId="2"/>
  </si>
  <si>
    <t>第１４回四国中央市オープン</t>
    <rPh sb="0" eb="1">
      <t>ダイ</t>
    </rPh>
    <rPh sb="3" eb="4">
      <t>カイ</t>
    </rPh>
    <rPh sb="4" eb="9">
      <t>ｓ</t>
    </rPh>
    <phoneticPr fontId="2"/>
  </si>
  <si>
    <t>第７回会長杯 市内シングルス普及大会</t>
    <rPh sb="0" eb="1">
      <t>ダイ</t>
    </rPh>
    <rPh sb="2" eb="3">
      <t>カイ</t>
    </rPh>
    <rPh sb="3" eb="5">
      <t>カイチョウ</t>
    </rPh>
    <rPh sb="5" eb="6">
      <t>ハイ</t>
    </rPh>
    <rPh sb="7" eb="8">
      <t>シ</t>
    </rPh>
    <rPh sb="8" eb="9">
      <t>ナイ</t>
    </rPh>
    <rPh sb="14" eb="16">
      <t>フキュウ</t>
    </rPh>
    <rPh sb="16" eb="18">
      <t>タイカイ</t>
    </rPh>
    <phoneticPr fontId="2"/>
  </si>
  <si>
    <t>平成２８年度収支決算書</t>
    <rPh sb="0" eb="2">
      <t>ヘイセイ</t>
    </rPh>
    <rPh sb="4" eb="5">
      <t>ネン</t>
    </rPh>
    <rPh sb="5" eb="6">
      <t>ド</t>
    </rPh>
    <rPh sb="6" eb="8">
      <t>シュウシ</t>
    </rPh>
    <rPh sb="8" eb="11">
      <t>ケッサンショ</t>
    </rPh>
    <phoneticPr fontId="2"/>
  </si>
  <si>
    <t>切手</t>
    <rPh sb="0" eb="2">
      <t>キッテ</t>
    </rPh>
    <phoneticPr fontId="2"/>
  </si>
  <si>
    <t>大会議室（総会）</t>
    <rPh sb="0" eb="1">
      <t>ダイ</t>
    </rPh>
    <rPh sb="1" eb="4">
      <t>カイギシツ</t>
    </rPh>
    <rPh sb="5" eb="7">
      <t>ソウカイ</t>
    </rPh>
    <phoneticPr fontId="2"/>
  </si>
  <si>
    <t>事務用品（文楽）</t>
    <rPh sb="0" eb="2">
      <t>ジム</t>
    </rPh>
    <rPh sb="2" eb="4">
      <t>ヨウヒン</t>
    </rPh>
    <rPh sb="5" eb="7">
      <t>ブンラク</t>
    </rPh>
    <phoneticPr fontId="2"/>
  </si>
  <si>
    <t>郵送代（試合要項）</t>
    <rPh sb="0" eb="2">
      <t>ユウソウ</t>
    </rPh>
    <rPh sb="2" eb="3">
      <t>ダイ</t>
    </rPh>
    <rPh sb="4" eb="6">
      <t>シアイ</t>
    </rPh>
    <rPh sb="6" eb="8">
      <t>ヨウコウ</t>
    </rPh>
    <phoneticPr fontId="2"/>
  </si>
  <si>
    <t>熊本地震被災地支援金　3チーム</t>
    <rPh sb="0" eb="2">
      <t>クマモト</t>
    </rPh>
    <rPh sb="2" eb="4">
      <t>ジシン</t>
    </rPh>
    <rPh sb="4" eb="7">
      <t>ヒサイチ</t>
    </rPh>
    <rPh sb="7" eb="9">
      <t>シエン</t>
    </rPh>
    <rPh sb="9" eb="10">
      <t>キン</t>
    </rPh>
    <phoneticPr fontId="2"/>
  </si>
  <si>
    <t>PPC用紙、賞状用紙（文楽）</t>
    <rPh sb="3" eb="5">
      <t>ヨウシ</t>
    </rPh>
    <rPh sb="6" eb="8">
      <t>ショウジョウ</t>
    </rPh>
    <rPh sb="8" eb="10">
      <t>ヨウシ</t>
    </rPh>
    <rPh sb="11" eb="13">
      <t>ブンラク</t>
    </rPh>
    <phoneticPr fontId="2"/>
  </si>
  <si>
    <t>今井教室　コート代（7/9、7/16、8/27）</t>
    <rPh sb="0" eb="2">
      <t>イマイ</t>
    </rPh>
    <rPh sb="2" eb="4">
      <t>キョウシツ</t>
    </rPh>
    <rPh sb="8" eb="9">
      <t>ダイ</t>
    </rPh>
    <phoneticPr fontId="2"/>
  </si>
  <si>
    <t>初太郎杯　コート、机、いす　使用料</t>
    <rPh sb="0" eb="3">
      <t>ハツタロウ</t>
    </rPh>
    <rPh sb="3" eb="4">
      <t>ハイ</t>
    </rPh>
    <rPh sb="9" eb="10">
      <t>ツクエ</t>
    </rPh>
    <rPh sb="14" eb="17">
      <t>シヨウリョウ</t>
    </rPh>
    <phoneticPr fontId="2"/>
  </si>
  <si>
    <t>四国中央市体育協会個人登録料一般50円×278名</t>
    <rPh sb="0" eb="5">
      <t>ｓ</t>
    </rPh>
    <rPh sb="5" eb="7">
      <t>タイイク</t>
    </rPh>
    <rPh sb="7" eb="9">
      <t>キョウカイ</t>
    </rPh>
    <rPh sb="9" eb="11">
      <t>コジン</t>
    </rPh>
    <rPh sb="11" eb="13">
      <t>トウロク</t>
    </rPh>
    <rPh sb="13" eb="14">
      <t>リョウ</t>
    </rPh>
    <rPh sb="14" eb="16">
      <t>イッパン</t>
    </rPh>
    <rPh sb="18" eb="19">
      <t>エン</t>
    </rPh>
    <rPh sb="23" eb="24">
      <t>メイ</t>
    </rPh>
    <phoneticPr fontId="2"/>
  </si>
  <si>
    <t>四国中央市体育協会個人登録料小学生10円×5名</t>
    <rPh sb="0" eb="5">
      <t>ｓ</t>
    </rPh>
    <rPh sb="5" eb="7">
      <t>タイイク</t>
    </rPh>
    <rPh sb="7" eb="9">
      <t>キョウカイ</t>
    </rPh>
    <rPh sb="9" eb="11">
      <t>コジン</t>
    </rPh>
    <rPh sb="11" eb="13">
      <t>トウロク</t>
    </rPh>
    <rPh sb="13" eb="14">
      <t>リョウ</t>
    </rPh>
    <rPh sb="14" eb="17">
      <t>ショウガクセイ</t>
    </rPh>
    <rPh sb="19" eb="20">
      <t>エン</t>
    </rPh>
    <rPh sb="22" eb="23">
      <t>メイ</t>
    </rPh>
    <phoneticPr fontId="2"/>
  </si>
  <si>
    <t>四国総合県予選大会（松山）手伝い（薦田）</t>
    <rPh sb="0" eb="2">
      <t>シコク</t>
    </rPh>
    <rPh sb="2" eb="4">
      <t>ソウゴウ</t>
    </rPh>
    <rPh sb="4" eb="5">
      <t>ケン</t>
    </rPh>
    <rPh sb="5" eb="7">
      <t>ヨセン</t>
    </rPh>
    <rPh sb="7" eb="9">
      <t>タイカイ</t>
    </rPh>
    <rPh sb="10" eb="12">
      <t>マツヤマ</t>
    </rPh>
    <rPh sb="13" eb="15">
      <t>テツダ</t>
    </rPh>
    <rPh sb="17" eb="19">
      <t>コモダ</t>
    </rPh>
    <phoneticPr fontId="2"/>
  </si>
  <si>
    <t>　　　　　〃　　　　　　　　　　（薦田）</t>
    <rPh sb="17" eb="19">
      <t>コモダ</t>
    </rPh>
    <phoneticPr fontId="2"/>
  </si>
  <si>
    <t>バドミントン抽選会（小会議室）</t>
    <rPh sb="6" eb="9">
      <t>チュウセンカイ</t>
    </rPh>
    <rPh sb="10" eb="14">
      <t>ショウカイギシツ</t>
    </rPh>
    <phoneticPr fontId="2"/>
  </si>
  <si>
    <t>コピー用紙、インクジカートリッジ（DCMダイキ）</t>
    <rPh sb="3" eb="5">
      <t>ヨウシ</t>
    </rPh>
    <phoneticPr fontId="2"/>
  </si>
  <si>
    <t>メイン・サブアリーナ　大会準備</t>
    <rPh sb="11" eb="13">
      <t>タイカイ</t>
    </rPh>
    <rPh sb="13" eb="15">
      <t>ジュンビ</t>
    </rPh>
    <phoneticPr fontId="2"/>
  </si>
  <si>
    <t>第11回四国中央ミックスオープン大会</t>
    <rPh sb="0" eb="1">
      <t>ダイ</t>
    </rPh>
    <rPh sb="3" eb="4">
      <t>カイ</t>
    </rPh>
    <rPh sb="4" eb="6">
      <t>シコク</t>
    </rPh>
    <rPh sb="6" eb="8">
      <t>チュウオウ</t>
    </rPh>
    <rPh sb="16" eb="18">
      <t>タイカイ</t>
    </rPh>
    <phoneticPr fontId="2"/>
  </si>
  <si>
    <t>四国中央市体育協会　育成助成金　前期</t>
    <rPh sb="0" eb="5">
      <t>ｓ</t>
    </rPh>
    <rPh sb="5" eb="7">
      <t>タイイク</t>
    </rPh>
    <rPh sb="7" eb="9">
      <t>キョウカイ</t>
    </rPh>
    <rPh sb="10" eb="12">
      <t>イクセイ</t>
    </rPh>
    <rPh sb="12" eb="15">
      <t>ジョセイキン</t>
    </rPh>
    <rPh sb="16" eb="18">
      <t>ゼンキ</t>
    </rPh>
    <phoneticPr fontId="2"/>
  </si>
  <si>
    <t>今井教室　コート代（9/10、9/17）</t>
    <rPh sb="0" eb="2">
      <t>イマイ</t>
    </rPh>
    <rPh sb="2" eb="4">
      <t>キョウシツ</t>
    </rPh>
    <rPh sb="8" eb="9">
      <t>ダイ</t>
    </rPh>
    <phoneticPr fontId="2"/>
  </si>
  <si>
    <t>事務用品（ダイソー）</t>
    <rPh sb="0" eb="2">
      <t>ジム</t>
    </rPh>
    <rPh sb="2" eb="4">
      <t>ヨウヒン</t>
    </rPh>
    <phoneticPr fontId="2"/>
  </si>
  <si>
    <t>今井教室　コート代（10/8、10/22）</t>
    <rPh sb="0" eb="2">
      <t>イマイ</t>
    </rPh>
    <rPh sb="2" eb="4">
      <t>キョウシツ</t>
    </rPh>
    <rPh sb="8" eb="9">
      <t>ダイ</t>
    </rPh>
    <phoneticPr fontId="2"/>
  </si>
  <si>
    <t>第11回スポーツアドベンチャー　応援（昼食代）</t>
    <rPh sb="0" eb="1">
      <t>ダイ</t>
    </rPh>
    <rPh sb="3" eb="4">
      <t>カイ</t>
    </rPh>
    <rPh sb="16" eb="18">
      <t>オウエン</t>
    </rPh>
    <rPh sb="19" eb="21">
      <t>チュウショク</t>
    </rPh>
    <rPh sb="21" eb="22">
      <t>ダイ</t>
    </rPh>
    <phoneticPr fontId="2"/>
  </si>
  <si>
    <t>第11回市民スポーツ祭　運営費</t>
    <rPh sb="0" eb="1">
      <t>ダイ</t>
    </rPh>
    <rPh sb="3" eb="4">
      <t>カイ</t>
    </rPh>
    <rPh sb="4" eb="6">
      <t>シミン</t>
    </rPh>
    <rPh sb="10" eb="11">
      <t>サイ</t>
    </rPh>
    <rPh sb="12" eb="15">
      <t>ウンエイヒ</t>
    </rPh>
    <phoneticPr fontId="2"/>
  </si>
  <si>
    <t>　参加費￥2000×119チーム</t>
    <rPh sb="1" eb="3">
      <t>サンカ</t>
    </rPh>
    <rPh sb="3" eb="4">
      <t>ヒ</t>
    </rPh>
    <phoneticPr fontId="2"/>
  </si>
  <si>
    <t>　コート・エアコン・机・椅子・シャワー代</t>
    <rPh sb="10" eb="11">
      <t>ツクエ</t>
    </rPh>
    <rPh sb="12" eb="14">
      <t>イス</t>
    </rPh>
    <rPh sb="19" eb="20">
      <t>ダイ</t>
    </rPh>
    <phoneticPr fontId="2"/>
  </si>
  <si>
    <t>　弁当・お茶</t>
    <rPh sb="1" eb="3">
      <t>ベントウ</t>
    </rPh>
    <rPh sb="5" eb="6">
      <t>チャ</t>
    </rPh>
    <phoneticPr fontId="2"/>
  </si>
  <si>
    <t>　シャトル・楯・ソックス</t>
    <rPh sb="6" eb="7">
      <t>タテ</t>
    </rPh>
    <phoneticPr fontId="2"/>
  </si>
  <si>
    <t>　参加費￥2000×41チーム</t>
    <rPh sb="1" eb="3">
      <t>サンカ</t>
    </rPh>
    <rPh sb="3" eb="4">
      <t>ヒ</t>
    </rPh>
    <phoneticPr fontId="2"/>
  </si>
  <si>
    <t>　弁当代</t>
    <rPh sb="1" eb="3">
      <t>ベントウ</t>
    </rPh>
    <rPh sb="3" eb="4">
      <t>ダイ</t>
    </rPh>
    <phoneticPr fontId="2"/>
  </si>
  <si>
    <t>　シャトル代</t>
    <rPh sb="5" eb="6">
      <t>ダイ</t>
    </rPh>
    <phoneticPr fontId="2"/>
  </si>
  <si>
    <t>　寸志（一柳初太郎）</t>
    <rPh sb="1" eb="3">
      <t>スンシ</t>
    </rPh>
    <rPh sb="4" eb="6">
      <t>イチリュウ</t>
    </rPh>
    <rPh sb="6" eb="9">
      <t>ハツタロウ</t>
    </rPh>
    <phoneticPr fontId="2"/>
  </si>
  <si>
    <t>　切手代　82円×100</t>
    <rPh sb="1" eb="3">
      <t>キッテ</t>
    </rPh>
    <rPh sb="3" eb="4">
      <t>ダイ</t>
    </rPh>
    <rPh sb="7" eb="8">
      <t>エン</t>
    </rPh>
    <phoneticPr fontId="2"/>
  </si>
  <si>
    <t>　弁当代・文具（筆ペン）、シャトル３本</t>
    <rPh sb="1" eb="3">
      <t>ベントウ</t>
    </rPh>
    <rPh sb="3" eb="4">
      <t>ダイ</t>
    </rPh>
    <rPh sb="5" eb="7">
      <t>ブング</t>
    </rPh>
    <rPh sb="8" eb="9">
      <t>フデ</t>
    </rPh>
    <rPh sb="18" eb="19">
      <t>ホン</t>
    </rPh>
    <phoneticPr fontId="2"/>
  </si>
  <si>
    <t>第5回会長杯市内学生シングルス普及大会 51名</t>
    <rPh sb="0" eb="1">
      <t>ダイ</t>
    </rPh>
    <rPh sb="2" eb="3">
      <t>カイ</t>
    </rPh>
    <rPh sb="3" eb="5">
      <t>カイチョウ</t>
    </rPh>
    <rPh sb="5" eb="6">
      <t>ハイ</t>
    </rPh>
    <rPh sb="6" eb="8">
      <t>シナイ</t>
    </rPh>
    <rPh sb="8" eb="10">
      <t>ガクセイ</t>
    </rPh>
    <rPh sb="15" eb="17">
      <t>フキュウ</t>
    </rPh>
    <rPh sb="17" eb="19">
      <t>タイカイ</t>
    </rPh>
    <rPh sb="22" eb="23">
      <t>メイ</t>
    </rPh>
    <phoneticPr fontId="2"/>
  </si>
  <si>
    <t>　事務用品・賞品（ダイソー、ダイキ）</t>
    <rPh sb="1" eb="3">
      <t>ジム</t>
    </rPh>
    <rPh sb="3" eb="5">
      <t>ヨウヒン</t>
    </rPh>
    <rPh sb="6" eb="8">
      <t>ショウヒン</t>
    </rPh>
    <phoneticPr fontId="2"/>
  </si>
  <si>
    <t>　保険　52名分×100円</t>
    <rPh sb="1" eb="3">
      <t>ホケン</t>
    </rPh>
    <rPh sb="6" eb="7">
      <t>メイ</t>
    </rPh>
    <rPh sb="7" eb="8">
      <t>ブン</t>
    </rPh>
    <rPh sb="12" eb="13">
      <t>エン</t>
    </rPh>
    <phoneticPr fontId="2"/>
  </si>
  <si>
    <t>今井教室　コート代（11/12、11/19、11/26）</t>
    <rPh sb="0" eb="2">
      <t>イマイ</t>
    </rPh>
    <rPh sb="2" eb="4">
      <t>キョウシツ</t>
    </rPh>
    <rPh sb="8" eb="9">
      <t>ダイ</t>
    </rPh>
    <phoneticPr fontId="2"/>
  </si>
  <si>
    <t>今井教室　コート代（12/10、12/17）</t>
    <rPh sb="0" eb="2">
      <t>イマイ</t>
    </rPh>
    <rPh sb="2" eb="4">
      <t>キョウシツ</t>
    </rPh>
    <rPh sb="8" eb="9">
      <t>ダイ</t>
    </rPh>
    <phoneticPr fontId="2"/>
  </si>
  <si>
    <t>シングルス普及大会　シャトル代</t>
    <rPh sb="5" eb="7">
      <t>フキュウ</t>
    </rPh>
    <rPh sb="7" eb="9">
      <t>タイカイ</t>
    </rPh>
    <rPh sb="14" eb="15">
      <t>ダイ</t>
    </rPh>
    <phoneticPr fontId="2"/>
  </si>
  <si>
    <t>コート代</t>
    <rPh sb="3" eb="4">
      <t>ダイ</t>
    </rPh>
    <phoneticPr fontId="2"/>
  </si>
  <si>
    <t>郵送代</t>
    <rPh sb="0" eb="2">
      <t>ユウソウ</t>
    </rPh>
    <rPh sb="2" eb="3">
      <t>ダイ</t>
    </rPh>
    <phoneticPr fontId="2"/>
  </si>
  <si>
    <t>今井教室　コート代（1/14、1/21）</t>
    <rPh sb="0" eb="2">
      <t>イマイ</t>
    </rPh>
    <rPh sb="2" eb="4">
      <t>キョウシツ</t>
    </rPh>
    <rPh sb="8" eb="9">
      <t>ダイ</t>
    </rPh>
    <phoneticPr fontId="2"/>
  </si>
  <si>
    <t>切手代</t>
    <rPh sb="0" eb="2">
      <t>キッテ</t>
    </rPh>
    <rPh sb="2" eb="3">
      <t>ダイ</t>
    </rPh>
    <phoneticPr fontId="2"/>
  </si>
  <si>
    <t>四国中央市体育協会　育成助成金（後期）</t>
    <rPh sb="0" eb="5">
      <t>ｓ</t>
    </rPh>
    <rPh sb="5" eb="7">
      <t>タイイク</t>
    </rPh>
    <rPh sb="7" eb="9">
      <t>キョウカイ</t>
    </rPh>
    <rPh sb="10" eb="12">
      <t>イクセイ</t>
    </rPh>
    <rPh sb="12" eb="15">
      <t>ジョセイキン</t>
    </rPh>
    <rPh sb="16" eb="18">
      <t>コウキ</t>
    </rPh>
    <phoneticPr fontId="2"/>
  </si>
  <si>
    <t>バドミントン抽選会（小会議室）</t>
    <rPh sb="6" eb="9">
      <t>チュウセンカイ</t>
    </rPh>
    <rPh sb="10" eb="14">
      <t>ショウカイギシツ</t>
    </rPh>
    <phoneticPr fontId="2"/>
  </si>
  <si>
    <t>第13回四国中央市オープンバドミントン大会</t>
    <rPh sb="0" eb="1">
      <t>ダイ</t>
    </rPh>
    <rPh sb="3" eb="4">
      <t>カイ</t>
    </rPh>
    <rPh sb="4" eb="9">
      <t>ｓ</t>
    </rPh>
    <rPh sb="19" eb="21">
      <t>タイカイ</t>
    </rPh>
    <phoneticPr fontId="2"/>
  </si>
  <si>
    <t>　参加費2000円×85チーム</t>
    <rPh sb="1" eb="3">
      <t>サンカ</t>
    </rPh>
    <rPh sb="3" eb="4">
      <t>ヒ</t>
    </rPh>
    <rPh sb="8" eb="9">
      <t>エン</t>
    </rPh>
    <phoneticPr fontId="2"/>
  </si>
  <si>
    <t>　コート・机・椅子・音響</t>
    <rPh sb="5" eb="6">
      <t>ツクエ</t>
    </rPh>
    <rPh sb="7" eb="9">
      <t>イス</t>
    </rPh>
    <rPh sb="10" eb="12">
      <t>オンキョウ</t>
    </rPh>
    <phoneticPr fontId="2"/>
  </si>
  <si>
    <t>　弁当代</t>
    <rPh sb="1" eb="3">
      <t>ベントウ</t>
    </rPh>
    <rPh sb="3" eb="4">
      <t>ダイ</t>
    </rPh>
    <phoneticPr fontId="2"/>
  </si>
  <si>
    <t>今井教室　コート代（2/18）</t>
    <rPh sb="0" eb="2">
      <t>イマイ</t>
    </rPh>
    <rPh sb="2" eb="4">
      <t>キョウシツ</t>
    </rPh>
    <rPh sb="8" eb="9">
      <t>ダイ</t>
    </rPh>
    <phoneticPr fontId="2"/>
  </si>
  <si>
    <t>　楯、景品、ラインテープ</t>
    <rPh sb="1" eb="2">
      <t>タテ</t>
    </rPh>
    <rPh sb="3" eb="5">
      <t>ケイヒン</t>
    </rPh>
    <phoneticPr fontId="2"/>
  </si>
  <si>
    <t>　シャトル代</t>
    <rPh sb="5" eb="6">
      <t>ダイ</t>
    </rPh>
    <phoneticPr fontId="2"/>
  </si>
  <si>
    <t>コピー用紙（DCMダイキ）</t>
    <rPh sb="3" eb="5">
      <t>ヨウシ</t>
    </rPh>
    <phoneticPr fontId="2"/>
  </si>
  <si>
    <t>インクカートリッジ（ケーズデンキ）</t>
    <phoneticPr fontId="2"/>
  </si>
  <si>
    <t>スポーツ振興事業助成金</t>
    <rPh sb="4" eb="6">
      <t>シンコウ</t>
    </rPh>
    <rPh sb="6" eb="8">
      <t>ジギョウ</t>
    </rPh>
    <rPh sb="8" eb="11">
      <t>ジョセイキン</t>
    </rPh>
    <phoneticPr fontId="2"/>
  </si>
  <si>
    <t>第6回会長杯市内シングルス普及大会</t>
    <rPh sb="0" eb="1">
      <t>ダイ</t>
    </rPh>
    <rPh sb="2" eb="3">
      <t>カイ</t>
    </rPh>
    <rPh sb="3" eb="5">
      <t>カイチョウ</t>
    </rPh>
    <rPh sb="5" eb="6">
      <t>ハイ</t>
    </rPh>
    <rPh sb="6" eb="8">
      <t>シナイ</t>
    </rPh>
    <rPh sb="13" eb="15">
      <t>フキュウ</t>
    </rPh>
    <rPh sb="15" eb="17">
      <t>タイカイ</t>
    </rPh>
    <phoneticPr fontId="2"/>
  </si>
  <si>
    <t>　参加費500円×37名</t>
    <rPh sb="1" eb="3">
      <t>サンカ</t>
    </rPh>
    <rPh sb="3" eb="4">
      <t>ヒ</t>
    </rPh>
    <rPh sb="7" eb="8">
      <t>エン</t>
    </rPh>
    <rPh sb="11" eb="12">
      <t>メイ</t>
    </rPh>
    <phoneticPr fontId="2"/>
  </si>
  <si>
    <t>　賞品（ダイソー）</t>
    <rPh sb="1" eb="3">
      <t>ショウヒン</t>
    </rPh>
    <phoneticPr fontId="2"/>
  </si>
  <si>
    <t>　シャトル10本</t>
    <rPh sb="7" eb="8">
      <t>ホン</t>
    </rPh>
    <phoneticPr fontId="2"/>
  </si>
  <si>
    <t>　体育館使用料、机、椅子使用料</t>
    <rPh sb="1" eb="4">
      <t>タイイクカン</t>
    </rPh>
    <rPh sb="4" eb="7">
      <t>シヨウリョウ</t>
    </rPh>
    <rPh sb="8" eb="9">
      <t>ツクエ</t>
    </rPh>
    <rPh sb="10" eb="12">
      <t>イス</t>
    </rPh>
    <rPh sb="12" eb="15">
      <t>シヨウリョウ</t>
    </rPh>
    <phoneticPr fontId="2"/>
  </si>
  <si>
    <t>　保険　37名分×100円</t>
    <rPh sb="1" eb="3">
      <t>ホケン</t>
    </rPh>
    <rPh sb="6" eb="7">
      <t>メイ</t>
    </rPh>
    <rPh sb="7" eb="8">
      <t>ブン</t>
    </rPh>
    <rPh sb="12" eb="13">
      <t>エン</t>
    </rPh>
    <phoneticPr fontId="2"/>
  </si>
  <si>
    <t>H2７年度繰越金　443,793円</t>
    <rPh sb="3" eb="4">
      <t>ネン</t>
    </rPh>
    <rPh sb="4" eb="5">
      <t>ド</t>
    </rPh>
    <rPh sb="5" eb="7">
      <t>クリコシ</t>
    </rPh>
    <rPh sb="7" eb="8">
      <t>キン</t>
    </rPh>
    <rPh sb="16" eb="17">
      <t>エン</t>
    </rPh>
    <phoneticPr fontId="2"/>
  </si>
  <si>
    <t>2000円×41ﾁｰﾑ。寸志あり</t>
    <rPh sb="4" eb="5">
      <t>エン</t>
    </rPh>
    <rPh sb="12" eb="14">
      <t>スンシ</t>
    </rPh>
    <phoneticPr fontId="2"/>
  </si>
  <si>
    <t>2000円×119ﾁｰﾑ</t>
    <rPh sb="4" eb="5">
      <t>エン</t>
    </rPh>
    <phoneticPr fontId="2"/>
  </si>
  <si>
    <t>500円×51名</t>
    <rPh sb="3" eb="4">
      <t>エン</t>
    </rPh>
    <rPh sb="7" eb="8">
      <t>メイ</t>
    </rPh>
    <phoneticPr fontId="2"/>
  </si>
  <si>
    <t>市民ｽﾎﾟｰﾂ祭運営費、利息</t>
    <rPh sb="0" eb="2">
      <t>シミン</t>
    </rPh>
    <rPh sb="7" eb="8">
      <t>サイ</t>
    </rPh>
    <rPh sb="8" eb="10">
      <t>ウンエイ</t>
    </rPh>
    <rPh sb="10" eb="11">
      <t>ヒ</t>
    </rPh>
    <rPh sb="12" eb="14">
      <t>リソク</t>
    </rPh>
    <phoneticPr fontId="2"/>
  </si>
  <si>
    <t>2000円×85ﾁｰﾑ</t>
    <rPh sb="4" eb="5">
      <t>エン</t>
    </rPh>
    <phoneticPr fontId="2"/>
  </si>
  <si>
    <t>500円×37名</t>
    <rPh sb="3" eb="4">
      <t>エン</t>
    </rPh>
    <rPh sb="7" eb="8">
      <t>メイ</t>
    </rPh>
    <phoneticPr fontId="2"/>
  </si>
  <si>
    <t>前期82,000円＋後期30,000円+92,000円</t>
    <rPh sb="0" eb="2">
      <t>ゼンキ</t>
    </rPh>
    <rPh sb="8" eb="9">
      <t>エン</t>
    </rPh>
    <rPh sb="10" eb="12">
      <t>コウキ</t>
    </rPh>
    <rPh sb="18" eb="19">
      <t>エン</t>
    </rPh>
    <rPh sb="26" eb="27">
      <t>エン</t>
    </rPh>
    <phoneticPr fontId="2"/>
  </si>
  <si>
    <t>大人278人、小学生5人</t>
    <rPh sb="0" eb="2">
      <t>オトナ</t>
    </rPh>
    <rPh sb="5" eb="6">
      <t>ヒト</t>
    </rPh>
    <rPh sb="7" eb="10">
      <t>ショウガクセイ</t>
    </rPh>
    <rPh sb="11" eb="12">
      <t>ヒト</t>
    </rPh>
    <phoneticPr fontId="2"/>
  </si>
  <si>
    <t>切手、郵送代等</t>
    <rPh sb="0" eb="2">
      <t>キッテ</t>
    </rPh>
    <rPh sb="3" eb="5">
      <t>ユウソウ</t>
    </rPh>
    <rPh sb="5" eb="6">
      <t>ダイ</t>
    </rPh>
    <rPh sb="6" eb="7">
      <t>トウ</t>
    </rPh>
    <phoneticPr fontId="2"/>
  </si>
  <si>
    <t>教室コート代</t>
    <rPh sb="0" eb="2">
      <t>キョウシツ</t>
    </rPh>
    <rPh sb="5" eb="6">
      <t>ダイ</t>
    </rPh>
    <phoneticPr fontId="2"/>
  </si>
  <si>
    <t>熊本地震被災地支援金</t>
    <phoneticPr fontId="2"/>
  </si>
  <si>
    <t>－</t>
    <phoneticPr fontId="2"/>
  </si>
  <si>
    <t>平成２９年３月３１日　会計　薦田あかね</t>
    <rPh sb="0" eb="2">
      <t>ヘイセイ</t>
    </rPh>
    <rPh sb="4" eb="5">
      <t>ネン</t>
    </rPh>
    <rPh sb="6" eb="7">
      <t>ガツ</t>
    </rPh>
    <rPh sb="9" eb="10">
      <t>ヒ</t>
    </rPh>
    <rPh sb="11" eb="13">
      <t>カイケイ</t>
    </rPh>
    <rPh sb="14" eb="16">
      <t>コモダ</t>
    </rPh>
    <phoneticPr fontId="2"/>
  </si>
  <si>
    <t>平成２９年度収支予算書</t>
    <rPh sb="0" eb="2">
      <t>ヘイセイ</t>
    </rPh>
    <rPh sb="4" eb="5">
      <t>ネン</t>
    </rPh>
    <rPh sb="5" eb="6">
      <t>ド</t>
    </rPh>
    <rPh sb="6" eb="8">
      <t>シュウシ</t>
    </rPh>
    <rPh sb="8" eb="11">
      <t>ヨサンショ</t>
    </rPh>
    <phoneticPr fontId="2"/>
  </si>
  <si>
    <t>H28年度繰越金　452,801円</t>
    <rPh sb="3" eb="4">
      <t>ネン</t>
    </rPh>
    <rPh sb="4" eb="5">
      <t>ド</t>
    </rPh>
    <rPh sb="5" eb="7">
      <t>クリコシ</t>
    </rPh>
    <rPh sb="7" eb="8">
      <t>キン</t>
    </rPh>
    <rPh sb="16" eb="17">
      <t>エン</t>
    </rPh>
    <phoneticPr fontId="2"/>
  </si>
  <si>
    <t>28年度実績</t>
    <rPh sb="2" eb="3">
      <t>ネン</t>
    </rPh>
    <rPh sb="3" eb="4">
      <t>ド</t>
    </rPh>
    <rPh sb="4" eb="6">
      <t>ジッセキ</t>
    </rPh>
    <phoneticPr fontId="2"/>
  </si>
  <si>
    <t>29年度計画</t>
    <rPh sb="2" eb="3">
      <t>ネン</t>
    </rPh>
    <rPh sb="3" eb="4">
      <t>ド</t>
    </rPh>
    <rPh sb="4" eb="6">
      <t>ケイカク</t>
    </rPh>
    <phoneticPr fontId="2"/>
  </si>
  <si>
    <t>第５回初太郎杯</t>
    <rPh sb="0" eb="1">
      <t>ダイ</t>
    </rPh>
    <rPh sb="2" eb="3">
      <t>カイ</t>
    </rPh>
    <rPh sb="3" eb="6">
      <t>ハツタロウ</t>
    </rPh>
    <rPh sb="6" eb="7">
      <t>ハイ</t>
    </rPh>
    <phoneticPr fontId="2"/>
  </si>
  <si>
    <t>第１２回ミックスオープン</t>
    <rPh sb="0" eb="1">
      <t>ダイ</t>
    </rPh>
    <rPh sb="3" eb="4">
      <t>カイ</t>
    </rPh>
    <phoneticPr fontId="2"/>
  </si>
  <si>
    <t>第６回市内学生シングルス普及大会</t>
    <rPh sb="0" eb="1">
      <t>ダイ</t>
    </rPh>
    <rPh sb="2" eb="3">
      <t>カイ</t>
    </rPh>
    <rPh sb="3" eb="5">
      <t>シナイ</t>
    </rPh>
    <rPh sb="5" eb="7">
      <t>ガクセイ</t>
    </rPh>
    <rPh sb="12" eb="14">
      <t>フキュウ</t>
    </rPh>
    <rPh sb="14" eb="16">
      <t>タイカイ</t>
    </rPh>
    <phoneticPr fontId="2"/>
  </si>
  <si>
    <t>第７回市内シングルス普及大会</t>
    <rPh sb="0" eb="1">
      <t>ダイ</t>
    </rPh>
    <rPh sb="2" eb="3">
      <t>カイ</t>
    </rPh>
    <rPh sb="3" eb="5">
      <t>シナイ</t>
    </rPh>
    <rPh sb="10" eb="12">
      <t>フキュウ</t>
    </rPh>
    <rPh sb="12" eb="14">
      <t>タイカイ</t>
    </rPh>
    <phoneticPr fontId="2"/>
  </si>
  <si>
    <t>300名</t>
    <rPh sb="3" eb="4">
      <t>メイ</t>
    </rPh>
    <phoneticPr fontId="2"/>
  </si>
  <si>
    <t>国体</t>
    <rPh sb="0" eb="2">
      <t>コクタイ</t>
    </rPh>
    <phoneticPr fontId="2"/>
  </si>
  <si>
    <t>1000円×35名</t>
    <rPh sb="4" eb="5">
      <t>エン</t>
    </rPh>
    <rPh sb="8" eb="9">
      <t>メイ</t>
    </rPh>
    <phoneticPr fontId="2"/>
  </si>
  <si>
    <t>1000円×55名</t>
    <rPh sb="4" eb="5">
      <t>エン</t>
    </rPh>
    <rPh sb="8" eb="9">
      <t>メイ</t>
    </rPh>
    <phoneticPr fontId="2"/>
  </si>
  <si>
    <t>前期80,000円＋後期50,000円</t>
    <rPh sb="0" eb="2">
      <t>ゼンキ</t>
    </rPh>
    <rPh sb="8" eb="9">
      <t>エン</t>
    </rPh>
    <rPh sb="10" eb="12">
      <t>コウキ</t>
    </rPh>
    <rPh sb="18" eb="19">
      <t>エン</t>
    </rPh>
    <phoneticPr fontId="2"/>
  </si>
  <si>
    <r>
      <t>　　　　　　　　　</t>
    </r>
    <r>
      <rPr>
        <u/>
        <sz val="12"/>
        <rFont val="ＭＳ Ｐ明朝"/>
        <family val="1"/>
        <charset val="128"/>
      </rPr>
      <t>Ｈ２９年度　四国中央市バドミントン協会登録のお願い　（H29.5.31まで）</t>
    </r>
    <rPh sb="12" eb="14">
      <t>ネンド</t>
    </rPh>
    <rPh sb="15" eb="20">
      <t>ｓ</t>
    </rPh>
    <rPh sb="26" eb="28">
      <t>キョウカイ</t>
    </rPh>
    <rPh sb="28" eb="30">
      <t>トウロク</t>
    </rPh>
    <rPh sb="32" eb="33">
      <t>ネガ</t>
    </rPh>
    <phoneticPr fontId="2"/>
  </si>
  <si>
    <r>
      <t>　　　　　　</t>
    </r>
    <r>
      <rPr>
        <sz val="10.5"/>
        <color indexed="10"/>
        <rFont val="ＭＳ Ｐゴシック"/>
        <family val="3"/>
        <charset val="128"/>
      </rPr>
      <t>※</t>
    </r>
    <r>
      <rPr>
        <u/>
        <sz val="10.5"/>
        <color indexed="10"/>
        <rFont val="ＭＳ Ｐゴシック"/>
        <family val="3"/>
        <charset val="128"/>
      </rPr>
      <t>29年度登録料無料</t>
    </r>
    <r>
      <rPr>
        <sz val="10.5"/>
        <color indexed="10"/>
        <rFont val="ＭＳ Ｐゴシック"/>
        <family val="3"/>
        <charset val="128"/>
      </rPr>
      <t>。</t>
    </r>
    <rPh sb="9" eb="10">
      <t>ネン</t>
    </rPh>
    <rPh sb="10" eb="11">
      <t>ド</t>
    </rPh>
    <rPh sb="11" eb="13">
      <t>トウロク</t>
    </rPh>
    <rPh sb="13" eb="14">
      <t>リョウ</t>
    </rPh>
    <rPh sb="14" eb="16">
      <t>ムリョウ</t>
    </rPh>
    <phoneticPr fontId="2"/>
  </si>
  <si>
    <t>第５回初太郎杯市内バドミントン大会申込</t>
    <rPh sb="3" eb="6">
      <t>ハツタロウ</t>
    </rPh>
    <rPh sb="6" eb="7">
      <t>ハイ</t>
    </rPh>
    <rPh sb="7" eb="9">
      <t>シナイ</t>
    </rPh>
    <rPh sb="15" eb="17">
      <t>タイカイ</t>
    </rPh>
    <rPh sb="17" eb="19">
      <t>モウシコミ</t>
    </rPh>
    <phoneticPr fontId="2"/>
  </si>
  <si>
    <t>第５回　初太郎杯　市内バドミントン大会ご案内</t>
    <rPh sb="4" eb="7">
      <t>ハツタロウ</t>
    </rPh>
    <rPh sb="7" eb="8">
      <t>ハイ</t>
    </rPh>
    <rPh sb="9" eb="11">
      <t>シナイ</t>
    </rPh>
    <rPh sb="17" eb="19">
      <t>タイカイ</t>
    </rPh>
    <rPh sb="20" eb="22">
      <t>アンナイ</t>
    </rPh>
    <phoneticPr fontId="2"/>
  </si>
  <si>
    <t>第５回　初太郎杯市内バドミントン大会を下記要領で開催致しますのでご参加ください。</t>
    <rPh sb="0" eb="1">
      <t>ダイ</t>
    </rPh>
    <rPh sb="2" eb="3">
      <t>カイ</t>
    </rPh>
    <rPh sb="4" eb="7">
      <t>ハツタロウ</t>
    </rPh>
    <rPh sb="7" eb="8">
      <t>ハイ</t>
    </rPh>
    <rPh sb="8" eb="10">
      <t>シナイ</t>
    </rPh>
    <rPh sb="16" eb="18">
      <t>タイカイ</t>
    </rPh>
    <rPh sb="19" eb="21">
      <t>カキ</t>
    </rPh>
    <rPh sb="21" eb="23">
      <t>ヨウリョウ</t>
    </rPh>
    <rPh sb="24" eb="26">
      <t>カイサイ</t>
    </rPh>
    <rPh sb="26" eb="27">
      <t>イタ</t>
    </rPh>
    <rPh sb="33" eb="35">
      <t>サンカ</t>
    </rPh>
    <phoneticPr fontId="2"/>
  </si>
  <si>
    <t>平成２９年６月４日（日）　９時～　</t>
    <rPh sb="10" eb="11">
      <t>ヒ</t>
    </rPh>
    <rPh sb="13" eb="14">
      <t>ジ</t>
    </rPh>
    <phoneticPr fontId="2"/>
  </si>
  <si>
    <t>　第１２回　四国中央ミックスオープン</t>
    <rPh sb="6" eb="8">
      <t>シコク</t>
    </rPh>
    <rPh sb="8" eb="10">
      <t>チュウオウ</t>
    </rPh>
    <phoneticPr fontId="2"/>
  </si>
  <si>
    <t>第１２回四国中央ミックスオープンを下記の要領で開催致しますのでご参加ください。</t>
    <rPh sb="0" eb="1">
      <t>ダイ</t>
    </rPh>
    <rPh sb="3" eb="4">
      <t>カイ</t>
    </rPh>
    <rPh sb="4" eb="6">
      <t>シコク</t>
    </rPh>
    <rPh sb="6" eb="8">
      <t>チュウオウ</t>
    </rPh>
    <rPh sb="17" eb="19">
      <t>カキ</t>
    </rPh>
    <rPh sb="20" eb="22">
      <t>ヨウリョウ</t>
    </rPh>
    <rPh sb="23" eb="25">
      <t>カイサイ</t>
    </rPh>
    <rPh sb="25" eb="26">
      <t>イタ</t>
    </rPh>
    <rPh sb="32" eb="34">
      <t>サンカ</t>
    </rPh>
    <phoneticPr fontId="2"/>
  </si>
  <si>
    <t>平成２９年７月２３日（日）　９：００～</t>
    <phoneticPr fontId="2"/>
  </si>
  <si>
    <t>第１2回四国中央ミックスオープン　申込書</t>
    <rPh sb="4" eb="6">
      <t>シコク</t>
    </rPh>
    <rPh sb="6" eb="8">
      <t>チュウオウ</t>
    </rPh>
    <rPh sb="17" eb="19">
      <t>モウシコミ</t>
    </rPh>
    <rPh sb="19" eb="20">
      <t>ショ</t>
    </rPh>
    <phoneticPr fontId="2"/>
  </si>
  <si>
    <t>第１２回　市民スポーツ祭バドミントン大会ご案内</t>
    <rPh sb="5" eb="7">
      <t>シミン</t>
    </rPh>
    <rPh sb="11" eb="12">
      <t>マツ</t>
    </rPh>
    <rPh sb="18" eb="20">
      <t>タイカイ</t>
    </rPh>
    <rPh sb="21" eb="23">
      <t>アンナイ</t>
    </rPh>
    <phoneticPr fontId="2"/>
  </si>
  <si>
    <t>第１２回　市民スポーツ祭バドミントン大会を下記要領で開催致しますのでご参加ください。</t>
    <rPh sb="0" eb="1">
      <t>ダイ</t>
    </rPh>
    <rPh sb="3" eb="4">
      <t>カイ</t>
    </rPh>
    <rPh sb="5" eb="7">
      <t>シミン</t>
    </rPh>
    <rPh sb="11" eb="12">
      <t>マツ</t>
    </rPh>
    <rPh sb="18" eb="20">
      <t>タイカイ</t>
    </rPh>
    <rPh sb="21" eb="23">
      <t>カキ</t>
    </rPh>
    <rPh sb="23" eb="25">
      <t>ヨウリョウ</t>
    </rPh>
    <rPh sb="26" eb="28">
      <t>カイサイ</t>
    </rPh>
    <rPh sb="28" eb="29">
      <t>イタ</t>
    </rPh>
    <rPh sb="35" eb="37">
      <t>サンカ</t>
    </rPh>
    <phoneticPr fontId="2"/>
  </si>
  <si>
    <t>平成２９年１１月　　日（日）　９時～　</t>
    <rPh sb="11" eb="12">
      <t>ヒ</t>
    </rPh>
    <rPh sb="14" eb="15">
      <t>ジ</t>
    </rPh>
    <phoneticPr fontId="2"/>
  </si>
  <si>
    <t>（市民ｽﾎﾟｰﾂ祭全競技種目共通の全体開会式は10月　日朝､三島ﾒｲﾝｱﾘｰﾅにて）</t>
    <rPh sb="1" eb="3">
      <t>シミン</t>
    </rPh>
    <rPh sb="8" eb="9">
      <t>サイ</t>
    </rPh>
    <rPh sb="9" eb="10">
      <t>ゼン</t>
    </rPh>
    <rPh sb="10" eb="12">
      <t>キョウギ</t>
    </rPh>
    <rPh sb="12" eb="14">
      <t>シュモク</t>
    </rPh>
    <rPh sb="14" eb="16">
      <t>キョウツウ</t>
    </rPh>
    <rPh sb="17" eb="19">
      <t>ゼンタイ</t>
    </rPh>
    <rPh sb="19" eb="22">
      <t>カイカイシキ</t>
    </rPh>
    <rPh sb="25" eb="26">
      <t>ガツ</t>
    </rPh>
    <rPh sb="27" eb="28">
      <t>ヒ</t>
    </rPh>
    <rPh sb="28" eb="29">
      <t>アサ</t>
    </rPh>
    <rPh sb="30" eb="32">
      <t>ミシマ</t>
    </rPh>
    <phoneticPr fontId="2"/>
  </si>
  <si>
    <t>平成２８年　　月　日（　）</t>
    <rPh sb="0" eb="2">
      <t>ヘイセイ</t>
    </rPh>
    <rPh sb="4" eb="5">
      <t>ネン</t>
    </rPh>
    <rPh sb="7" eb="8">
      <t>ツキ</t>
    </rPh>
    <rPh sb="9" eb="10">
      <t>ヒ</t>
    </rPh>
    <phoneticPr fontId="2"/>
  </si>
  <si>
    <t>申込締切　：　平成２８年　　月　日（　）まで</t>
    <rPh sb="0" eb="2">
      <t>モウシコ</t>
    </rPh>
    <rPh sb="2" eb="4">
      <t>シメキ</t>
    </rPh>
    <rPh sb="7" eb="9">
      <t>ヘイセイ</t>
    </rPh>
    <rPh sb="11" eb="12">
      <t>ネン</t>
    </rPh>
    <rPh sb="14" eb="15">
      <t>ツキ</t>
    </rPh>
    <rPh sb="16" eb="17">
      <t>ヒ</t>
    </rPh>
    <phoneticPr fontId="2"/>
  </si>
  <si>
    <t>第１２回市民スポーツ祭バドミントン大会申込</t>
    <rPh sb="4" eb="6">
      <t>シミン</t>
    </rPh>
    <rPh sb="10" eb="11">
      <t>サイ</t>
    </rPh>
    <rPh sb="17" eb="19">
      <t>タイカイ</t>
    </rPh>
    <rPh sb="19" eb="21">
      <t>モウシコミ</t>
    </rPh>
    <phoneticPr fontId="2"/>
  </si>
  <si>
    <t>第６回　会長杯 市内学生シングルス普及大会（&amp; 教室）ご案内</t>
    <rPh sb="0" eb="1">
      <t>ダイ</t>
    </rPh>
    <rPh sb="2" eb="3">
      <t>カイ</t>
    </rPh>
    <rPh sb="4" eb="6">
      <t>カイチョウ</t>
    </rPh>
    <rPh sb="6" eb="7">
      <t>ハイ</t>
    </rPh>
    <rPh sb="8" eb="10">
      <t>シナイ</t>
    </rPh>
    <rPh sb="10" eb="12">
      <t>ガクセイ</t>
    </rPh>
    <rPh sb="17" eb="19">
      <t>フキュウ</t>
    </rPh>
    <rPh sb="19" eb="21">
      <t>タイカイ</t>
    </rPh>
    <rPh sb="24" eb="26">
      <t>キョウシツ</t>
    </rPh>
    <rPh sb="28" eb="30">
      <t>アンナイ</t>
    </rPh>
    <phoneticPr fontId="2"/>
  </si>
  <si>
    <t>平成29年12月10日（日）　9時～　　三島運動公園体育館２階　サブ</t>
    <rPh sb="7" eb="8">
      <t>ガツ</t>
    </rPh>
    <rPh sb="20" eb="22">
      <t>ミシマ</t>
    </rPh>
    <rPh sb="22" eb="26">
      <t>ウンドウコウエン</t>
    </rPh>
    <rPh sb="26" eb="29">
      <t>タイイクカン</t>
    </rPh>
    <rPh sb="30" eb="31">
      <t>カイ</t>
    </rPh>
    <phoneticPr fontId="2"/>
  </si>
  <si>
    <t>申込締切　　11/30（木）</t>
    <rPh sb="0" eb="2">
      <t>モウシコ</t>
    </rPh>
    <rPh sb="2" eb="4">
      <t>シメキ</t>
    </rPh>
    <rPh sb="12" eb="13">
      <t>モク</t>
    </rPh>
    <phoneticPr fontId="2"/>
  </si>
  <si>
    <t>前日12/9（土）に最終確認の電話をします。休日でも連絡ができる電話番号でお願いします。</t>
    <rPh sb="0" eb="2">
      <t>ゼンジツ</t>
    </rPh>
    <rPh sb="7" eb="8">
      <t>ド</t>
    </rPh>
    <rPh sb="10" eb="12">
      <t>サイシュウ</t>
    </rPh>
    <rPh sb="12" eb="14">
      <t>カクニン</t>
    </rPh>
    <rPh sb="15" eb="17">
      <t>デンワ</t>
    </rPh>
    <rPh sb="22" eb="24">
      <t>キュウジツ</t>
    </rPh>
    <rPh sb="26" eb="28">
      <t>レンラク</t>
    </rPh>
    <rPh sb="32" eb="34">
      <t>デンワ</t>
    </rPh>
    <rPh sb="34" eb="36">
      <t>バンゴウ</t>
    </rPh>
    <rPh sb="38" eb="39">
      <t>ネガ</t>
    </rPh>
    <phoneticPr fontId="2"/>
  </si>
  <si>
    <t>変更は12/4まで可。　但し、ｷｹﾝは参加費支払い、及び保険は個人の責任</t>
    <rPh sb="0" eb="2">
      <t>ヘンコウ</t>
    </rPh>
    <rPh sb="9" eb="10">
      <t>カ</t>
    </rPh>
    <rPh sb="12" eb="13">
      <t>タダ</t>
    </rPh>
    <rPh sb="19" eb="21">
      <t>サンカ</t>
    </rPh>
    <rPh sb="21" eb="22">
      <t>ヒ</t>
    </rPh>
    <rPh sb="22" eb="24">
      <t>シハラ</t>
    </rPh>
    <rPh sb="26" eb="27">
      <t>オヨ</t>
    </rPh>
    <rPh sb="28" eb="30">
      <t>ホケン</t>
    </rPh>
    <rPh sb="31" eb="33">
      <t>コジン</t>
    </rPh>
    <rPh sb="34" eb="36">
      <t>セキニン</t>
    </rPh>
    <phoneticPr fontId="2"/>
  </si>
  <si>
    <r>
      <t>第６回　会長杯 市内学生シングルス普及大会　申込書　</t>
    </r>
    <r>
      <rPr>
        <sz val="9"/>
        <rFont val="ＭＳ Ｐ明朝"/>
        <family val="1"/>
        <charset val="128"/>
      </rPr>
      <t>（11/30締切）</t>
    </r>
    <rPh sb="10" eb="12">
      <t>ガクセイ</t>
    </rPh>
    <rPh sb="22" eb="24">
      <t>モウシコミ</t>
    </rPh>
    <rPh sb="24" eb="25">
      <t>ショ</t>
    </rPh>
    <rPh sb="32" eb="34">
      <t>シメキリ</t>
    </rPh>
    <phoneticPr fontId="2"/>
  </si>
  <si>
    <t>第１４回 四国中央市オープンバドミントン大会御案内　</t>
    <rPh sb="0" eb="1">
      <t>ダイ</t>
    </rPh>
    <rPh sb="3" eb="4">
      <t>カイ</t>
    </rPh>
    <rPh sb="5" eb="10">
      <t>ｓ</t>
    </rPh>
    <rPh sb="22" eb="23">
      <t>ゴ</t>
    </rPh>
    <phoneticPr fontId="2"/>
  </si>
  <si>
    <t>第１４回 四国中央市オープン大会を下記の要領で開催致しますのでご参加ください。</t>
    <rPh sb="3" eb="4">
      <t>カイ</t>
    </rPh>
    <rPh sb="5" eb="10">
      <t>ｓ</t>
    </rPh>
    <phoneticPr fontId="2"/>
  </si>
  <si>
    <t>平成３０年１月２７日（日）　　９時～</t>
    <rPh sb="11" eb="12">
      <t>ヒ</t>
    </rPh>
    <phoneticPr fontId="2"/>
  </si>
  <si>
    <t>　第１４回 四国中央市オープンバドミントン大会</t>
    <rPh sb="1" eb="2">
      <t>ダイ</t>
    </rPh>
    <rPh sb="4" eb="5">
      <t>カイ</t>
    </rPh>
    <rPh sb="6" eb="11">
      <t>ｓ</t>
    </rPh>
    <phoneticPr fontId="2"/>
  </si>
  <si>
    <t>第７回　会長杯 市内シングルス普及大会ご案内</t>
    <rPh sb="0" eb="1">
      <t>ダイ</t>
    </rPh>
    <rPh sb="2" eb="3">
      <t>カイ</t>
    </rPh>
    <rPh sb="4" eb="6">
      <t>カイチョウ</t>
    </rPh>
    <rPh sb="6" eb="7">
      <t>ハイ</t>
    </rPh>
    <rPh sb="8" eb="10">
      <t>シナイ</t>
    </rPh>
    <rPh sb="15" eb="17">
      <t>フキュウ</t>
    </rPh>
    <rPh sb="17" eb="19">
      <t>タイカイ</t>
    </rPh>
    <rPh sb="20" eb="22">
      <t>アンナイ</t>
    </rPh>
    <phoneticPr fontId="2"/>
  </si>
  <si>
    <t>平成30年3月4日（日）　9時～　　運動公園体育館２Ｆｻﾌﾞ</t>
    <phoneticPr fontId="2"/>
  </si>
  <si>
    <t>変更は2/26まで可。　但し、ｷｹﾝは参加費支払い、及び保険は個人の責任</t>
    <rPh sb="0" eb="2">
      <t>ヘンコウ</t>
    </rPh>
    <rPh sb="9" eb="10">
      <t>カ</t>
    </rPh>
    <rPh sb="12" eb="13">
      <t>タダ</t>
    </rPh>
    <rPh sb="19" eb="21">
      <t>サンカ</t>
    </rPh>
    <rPh sb="21" eb="22">
      <t>ヒ</t>
    </rPh>
    <rPh sb="22" eb="24">
      <t>シハラ</t>
    </rPh>
    <rPh sb="26" eb="27">
      <t>オヨ</t>
    </rPh>
    <rPh sb="28" eb="30">
      <t>ホケン</t>
    </rPh>
    <rPh sb="31" eb="33">
      <t>コジン</t>
    </rPh>
    <rPh sb="34" eb="36">
      <t>セキニン</t>
    </rPh>
    <phoneticPr fontId="2"/>
  </si>
  <si>
    <t>前日3/3（土）に最終確認の電話をします。休日でも連絡ができる電話番号でお願いします。</t>
    <rPh sb="0" eb="2">
      <t>ゼンジツ</t>
    </rPh>
    <rPh sb="6" eb="7">
      <t>ド</t>
    </rPh>
    <rPh sb="9" eb="11">
      <t>サイシュウ</t>
    </rPh>
    <rPh sb="11" eb="13">
      <t>カクニン</t>
    </rPh>
    <rPh sb="14" eb="16">
      <t>デンワ</t>
    </rPh>
    <rPh sb="21" eb="23">
      <t>キュウジツ</t>
    </rPh>
    <rPh sb="25" eb="27">
      <t>レンラク</t>
    </rPh>
    <rPh sb="31" eb="33">
      <t>デンワ</t>
    </rPh>
    <rPh sb="33" eb="35">
      <t>バンゴウ</t>
    </rPh>
    <rPh sb="37" eb="38">
      <t>ネガ</t>
    </rPh>
    <phoneticPr fontId="2"/>
  </si>
  <si>
    <r>
      <t>　　　　　　　平成２９年度　　</t>
    </r>
    <r>
      <rPr>
        <u/>
        <sz val="12"/>
        <rFont val="ＭＳ Ｐ明朝"/>
        <family val="1"/>
        <charset val="128"/>
      </rPr>
      <t>今井教室のご案内　（バドミントン）</t>
    </r>
    <rPh sb="7" eb="9">
      <t>ヘイセイ</t>
    </rPh>
    <rPh sb="11" eb="12">
      <t>ネン</t>
    </rPh>
    <rPh sb="12" eb="13">
      <t>ド</t>
    </rPh>
    <rPh sb="15" eb="17">
      <t>イマイ</t>
    </rPh>
    <rPh sb="17" eb="19">
      <t>キョウシツ</t>
    </rPh>
    <rPh sb="21" eb="23">
      <t>アンナイ</t>
    </rPh>
    <phoneticPr fontId="2"/>
  </si>
  <si>
    <t>平成２９年７月１３日（木）まで</t>
    <rPh sb="0" eb="2">
      <t>ヘイセイ</t>
    </rPh>
    <rPh sb="4" eb="5">
      <t>ネン</t>
    </rPh>
    <rPh sb="6" eb="7">
      <t>ツキ</t>
    </rPh>
    <rPh sb="9" eb="10">
      <t>ヒ</t>
    </rPh>
    <rPh sb="11" eb="12">
      <t>モク</t>
    </rPh>
    <phoneticPr fontId="2"/>
  </si>
  <si>
    <t>申込締切：７月１３日（木）まで</t>
    <rPh sb="0" eb="2">
      <t>モウシコ</t>
    </rPh>
    <rPh sb="2" eb="4">
      <t>シメキ</t>
    </rPh>
    <rPh sb="6" eb="7">
      <t>ツキ</t>
    </rPh>
    <rPh sb="9" eb="10">
      <t>ヒ</t>
    </rPh>
    <rPh sb="11" eb="12">
      <t>モク</t>
    </rPh>
    <phoneticPr fontId="2"/>
  </si>
  <si>
    <t>平成２９年１月１７日（木）まで</t>
    <rPh sb="11" eb="12">
      <t>モク</t>
    </rPh>
    <phoneticPr fontId="2"/>
  </si>
  <si>
    <t>申込締切　：　平成２９年１月１７日（木）まで</t>
    <rPh sb="18" eb="19">
      <t>モク</t>
    </rPh>
    <phoneticPr fontId="2"/>
  </si>
  <si>
    <t>申込締切　　2/22（木）</t>
    <rPh sb="0" eb="2">
      <t>モウシコ</t>
    </rPh>
    <rPh sb="2" eb="4">
      <t>シメキ</t>
    </rPh>
    <rPh sb="11" eb="12">
      <t>モク</t>
    </rPh>
    <phoneticPr fontId="2"/>
  </si>
  <si>
    <r>
      <t>第７回　会長杯 市内シングルス普及大会　申込書　</t>
    </r>
    <r>
      <rPr>
        <sz val="9"/>
        <rFont val="ＭＳ Ｐ明朝"/>
        <family val="1"/>
        <charset val="128"/>
      </rPr>
      <t>（2/22締切）</t>
    </r>
    <rPh sb="20" eb="22">
      <t>モウシコミ</t>
    </rPh>
    <rPh sb="22" eb="23">
      <t>ショ</t>
    </rPh>
    <rPh sb="29" eb="31">
      <t>シメキリ</t>
    </rPh>
    <phoneticPr fontId="2"/>
  </si>
  <si>
    <t>平成２９年５月２４日（水）</t>
    <rPh sb="0" eb="2">
      <t>ヘイセイ</t>
    </rPh>
    <rPh sb="4" eb="5">
      <t>ネン</t>
    </rPh>
    <rPh sb="6" eb="7">
      <t>ツキ</t>
    </rPh>
    <rPh sb="9" eb="10">
      <t>ヒ</t>
    </rPh>
    <rPh sb="11" eb="12">
      <t>スイ</t>
    </rPh>
    <phoneticPr fontId="2"/>
  </si>
  <si>
    <t>申込締切　：　平成２８年５月２４日（水）まで</t>
    <rPh sb="0" eb="2">
      <t>モウシコ</t>
    </rPh>
    <rPh sb="2" eb="4">
      <t>シメキ</t>
    </rPh>
    <rPh sb="7" eb="9">
      <t>ヘイセイ</t>
    </rPh>
    <rPh sb="11" eb="12">
      <t>ネン</t>
    </rPh>
    <rPh sb="13" eb="14">
      <t>ツキ</t>
    </rPh>
    <rPh sb="16" eb="17">
      <t>ヒ</t>
    </rPh>
    <rPh sb="18" eb="19">
      <t>スイ</t>
    </rPh>
    <phoneticPr fontId="2"/>
  </si>
  <si>
    <t>2000円×45ﾁｰﾑ</t>
    <rPh sb="4" eb="5">
      <t>エン</t>
    </rPh>
    <phoneticPr fontId="2"/>
  </si>
  <si>
    <t>Cﾘｰｸﾞ</t>
    <phoneticPr fontId="2"/>
  </si>
  <si>
    <t>Dﾘｰｸﾞ</t>
    <phoneticPr fontId="2"/>
  </si>
  <si>
    <t>Eﾘｰｸﾞ</t>
    <phoneticPr fontId="2"/>
  </si>
  <si>
    <t>Fﾘｰｸﾞ</t>
    <phoneticPr fontId="2"/>
  </si>
  <si>
    <t>Gﾘｰｸﾞ</t>
    <phoneticPr fontId="2"/>
  </si>
  <si>
    <t>1位ｸﾞﾙｰﾌﾟで
ﾘｰｸﾞ戦</t>
    <rPh sb="1" eb="2">
      <t>イ</t>
    </rPh>
    <phoneticPr fontId="2"/>
  </si>
  <si>
    <t>Hﾘｰｸﾞ</t>
    <phoneticPr fontId="2"/>
  </si>
  <si>
    <t>（例）32名の場合</t>
    <rPh sb="5" eb="6">
      <t>メイ</t>
    </rPh>
    <rPh sb="7" eb="9">
      <t>バアイ</t>
    </rPh>
    <phoneticPr fontId="2"/>
  </si>
  <si>
    <t>2位ｸﾞﾙｰﾌﾟで
ﾘｰｸﾞ戦</t>
    <rPh sb="1" eb="2">
      <t>イ</t>
    </rPh>
    <phoneticPr fontId="2"/>
  </si>
  <si>
    <t>3位ｸﾞﾙｰﾌﾟで
ﾘｰｸﾞ戦</t>
    <rPh sb="1" eb="2">
      <t>イ</t>
    </rPh>
    <phoneticPr fontId="2"/>
  </si>
  <si>
    <t>4位ｸﾞﾙｰﾌﾟで
ﾘｰｸﾞ戦</t>
    <rPh sb="1" eb="2">
      <t>イ</t>
    </rPh>
    <phoneticPr fontId="2"/>
  </si>
  <si>
    <t>3試合</t>
    <rPh sb="1" eb="3">
      <t>シアイ</t>
    </rPh>
    <phoneticPr fontId="2"/>
  </si>
  <si>
    <t>1位ｸﾞﾙｰﾌﾟ上位で
ﾘｰｸﾞ戦</t>
    <rPh sb="1" eb="2">
      <t>イ</t>
    </rPh>
    <rPh sb="8" eb="10">
      <t>ジョウイ</t>
    </rPh>
    <phoneticPr fontId="2"/>
  </si>
  <si>
    <t>1位ｸﾞﾙｰﾌﾟ下位で
ﾘｰｸﾞ戦</t>
    <rPh sb="1" eb="2">
      <t>イ</t>
    </rPh>
    <rPh sb="8" eb="10">
      <t>カイ</t>
    </rPh>
    <phoneticPr fontId="2"/>
  </si>
  <si>
    <t>2位ｸﾞﾙｰﾌﾟ上位で
ﾘｰｸﾞ戦</t>
    <rPh sb="1" eb="2">
      <t>イ</t>
    </rPh>
    <rPh sb="8" eb="10">
      <t>ジョウイ</t>
    </rPh>
    <phoneticPr fontId="2"/>
  </si>
  <si>
    <t>2位ｸﾞﾙｰﾌﾟ下位で
ﾘｰｸﾞ戦</t>
    <rPh sb="1" eb="2">
      <t>イ</t>
    </rPh>
    <rPh sb="8" eb="10">
      <t>カイ</t>
    </rPh>
    <phoneticPr fontId="2"/>
  </si>
  <si>
    <t>3位ｸﾞﾙｰﾌﾟ上位で
ﾘｰｸﾞ戦</t>
    <rPh sb="1" eb="2">
      <t>イ</t>
    </rPh>
    <rPh sb="8" eb="10">
      <t>ジョウイ</t>
    </rPh>
    <phoneticPr fontId="2"/>
  </si>
  <si>
    <t>3位ｸﾞﾙｰﾌﾟ下位で
ﾘｰｸﾞ戦</t>
    <rPh sb="1" eb="2">
      <t>イ</t>
    </rPh>
    <rPh sb="8" eb="10">
      <t>カイ</t>
    </rPh>
    <phoneticPr fontId="2"/>
  </si>
  <si>
    <t>4位ｸﾞﾙｰﾌﾟ上位で
ﾘｰｸﾞ戦</t>
    <rPh sb="1" eb="2">
      <t>イ</t>
    </rPh>
    <rPh sb="8" eb="10">
      <t>ジョウイ</t>
    </rPh>
    <phoneticPr fontId="2"/>
  </si>
  <si>
    <t>4位ｸﾞﾙｰﾌﾟ下位で
ﾘｰｸﾞ戦</t>
    <rPh sb="1" eb="2">
      <t>イ</t>
    </rPh>
    <rPh sb="8" eb="10">
      <t>カイ</t>
    </rPh>
    <phoneticPr fontId="2"/>
  </si>
  <si>
    <t>32位</t>
    <rPh sb="2" eb="3">
      <t>イ</t>
    </rPh>
    <phoneticPr fontId="2"/>
  </si>
  <si>
    <t>・</t>
    <phoneticPr fontId="2"/>
  </si>
  <si>
    <t>参加費は当日徴収　　　1,000円（１日保険代込み）</t>
    <rPh sb="4" eb="6">
      <t>トウジツ</t>
    </rPh>
    <rPh sb="6" eb="8">
      <t>チョウシュウ</t>
    </rPh>
    <rPh sb="16" eb="17">
      <t>エン</t>
    </rPh>
    <rPh sb="19" eb="20">
      <t>ヒ</t>
    </rPh>
    <rPh sb="20" eb="22">
      <t>ホケン</t>
    </rPh>
    <rPh sb="22" eb="23">
      <t>ダイ</t>
    </rPh>
    <rPh sb="23" eb="24">
      <t>コ</t>
    </rPh>
    <phoneticPr fontId="2"/>
  </si>
  <si>
    <t>3次ﾘｰｸﾞ</t>
    <rPh sb="1" eb="2">
      <t>ジ</t>
    </rPh>
    <phoneticPr fontId="2"/>
  </si>
  <si>
    <t>平成29年　5月　25日（木）　19:00～20:00</t>
    <rPh sb="1" eb="3">
      <t>ヘイセイ</t>
    </rPh>
    <rPh sb="12" eb="13">
      <t>ヒ</t>
    </rPh>
    <rPh sb="13" eb="14">
      <t>モク</t>
    </rPh>
    <rPh sb="14" eb="15">
      <t>ド</t>
    </rPh>
    <phoneticPr fontId="2"/>
  </si>
  <si>
    <t>H30.1.20～21</t>
    <phoneticPr fontId="2"/>
  </si>
  <si>
    <t>ﾐｯｸｽｵｰﾌﾟﾝに使用</t>
    <rPh sb="10" eb="12">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</si>
</sst>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Red]&quot;¥&quot;\-#,##0"/>
    <numFmt numFmtId="176" formatCode="[$-411]ge\.m\.d;@"/>
    <numFmt numFmtId="177" formatCode="&quot;&quot;0&quot;人&quot;"/>
    <numFmt numFmtId="178" formatCode="yyyy/m/d;@"/>
    <numFmt numFmtId="179" formatCode="m/d;@"/>
  </numFmts>
  <fonts count="4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24"/>
      <name val="ＭＳ Ｐ明朝"/>
      <family val="1"/>
      <charset val="128"/>
    </font>
    <font>
      <sz val="18"/>
      <name val="ＭＳ Ｐ明朝"/>
      <family val="1"/>
      <charset val="128"/>
    </font>
    <font>
      <sz val="14"/>
      <name val="ＭＳ Ｐ明朝"/>
      <family val="1"/>
      <charset val="128"/>
    </font>
    <font>
      <sz val="12"/>
      <name val="ＭＳ Ｐ明朝"/>
      <family val="1"/>
      <charset val="128"/>
    </font>
    <font>
      <sz val="20"/>
      <name val="ＭＳ Ｐ明朝"/>
      <family val="1"/>
      <charset val="128"/>
    </font>
    <font>
      <sz val="8"/>
      <name val="ＭＳ Ｐ明朝"/>
      <family val="1"/>
      <charset val="128"/>
    </font>
    <font>
      <u/>
      <sz val="11"/>
      <name val="ＭＳ Ｐ明朝"/>
      <family val="1"/>
      <charset val="128"/>
    </font>
    <font>
      <u/>
      <sz val="18"/>
      <name val="ＭＳ Ｐ明朝"/>
      <family val="1"/>
      <charset val="128"/>
    </font>
    <font>
      <sz val="10"/>
      <name val="ＭＳ Ｐ明朝"/>
      <family val="1"/>
      <charset val="128"/>
    </font>
    <font>
      <sz val="11"/>
      <name val="ＭＳ Ｐゴシック"/>
      <family val="3"/>
      <charset val="128"/>
    </font>
    <font>
      <sz val="16"/>
      <name val="ＭＳ Ｐ明朝"/>
      <family val="1"/>
      <charset val="128"/>
    </font>
    <font>
      <sz val="9.5"/>
      <name val="ＭＳ Ｐ明朝"/>
      <family val="1"/>
      <charset val="128"/>
    </font>
    <font>
      <sz val="9.5"/>
      <name val="ＭＳ Ｐゴシック"/>
      <family val="3"/>
      <charset val="128"/>
    </font>
    <font>
      <sz val="10"/>
      <name val="ＭＳ Ｐゴシック"/>
      <family val="3"/>
      <charset val="128"/>
    </font>
    <font>
      <sz val="9"/>
      <name val="ＭＳ Ｐゴシック"/>
      <family val="3"/>
      <charset val="128"/>
    </font>
    <font>
      <sz val="9"/>
      <name val="ＭＳ Ｐ明朝"/>
      <family val="1"/>
      <charset val="128"/>
    </font>
    <font>
      <sz val="13"/>
      <name val="ＭＳ Ｐ明朝"/>
      <family val="1"/>
      <charset val="128"/>
    </font>
    <font>
      <u/>
      <sz val="11"/>
      <color indexed="18"/>
      <name val="ＭＳ Ｐ明朝"/>
      <family val="1"/>
      <charset val="128"/>
    </font>
    <font>
      <sz val="15"/>
      <name val="ＭＳ Ｐ明朝"/>
      <family val="1"/>
      <charset val="128"/>
    </font>
    <font>
      <u/>
      <sz val="13"/>
      <name val="ＭＳ Ｐ明朝"/>
      <family val="1"/>
      <charset val="128"/>
    </font>
    <font>
      <sz val="22"/>
      <name val="ＭＳ Ｐ明朝"/>
      <family val="1"/>
      <charset val="128"/>
    </font>
    <font>
      <u/>
      <sz val="12"/>
      <name val="ＭＳ Ｐ明朝"/>
      <family val="1"/>
      <charset val="128"/>
    </font>
    <font>
      <sz val="7"/>
      <name val="ＭＳ Ｐゴシック"/>
      <family val="3"/>
      <charset val="128"/>
    </font>
    <font>
      <sz val="7"/>
      <name val="ＭＳ Ｐ明朝"/>
      <family val="1"/>
      <charset val="128"/>
    </font>
    <font>
      <sz val="11"/>
      <name val="標準明朝"/>
      <family val="1"/>
      <charset val="128"/>
    </font>
    <font>
      <sz val="10.5"/>
      <name val="ＭＳ Ｐ明朝"/>
      <family val="1"/>
      <charset val="128"/>
    </font>
    <font>
      <sz val="10.5"/>
      <color indexed="10"/>
      <name val="ＭＳ Ｐゴシック"/>
      <family val="3"/>
      <charset val="128"/>
    </font>
    <font>
      <u/>
      <sz val="10.5"/>
      <color indexed="10"/>
      <name val="ＭＳ Ｐゴシック"/>
      <family val="3"/>
      <charset val="128"/>
    </font>
    <font>
      <sz val="16"/>
      <name val="ＭＳ Ｐゴシック"/>
      <family val="3"/>
      <charset val="128"/>
    </font>
    <font>
      <b/>
      <sz val="12"/>
      <name val="ＭＳ Ｐゴシック"/>
      <family val="3"/>
      <charset val="128"/>
    </font>
    <font>
      <sz val="11"/>
      <color indexed="10"/>
      <name val="ＭＳ Ｐゴシック"/>
      <family val="3"/>
      <charset val="128"/>
    </font>
    <font>
      <u/>
      <sz val="12"/>
      <name val="ＭＳ Ｐゴシック"/>
      <family val="3"/>
      <charset val="128"/>
    </font>
    <font>
      <u/>
      <sz val="11"/>
      <color theme="10"/>
      <name val="ＭＳ Ｐゴシック"/>
      <family val="3"/>
      <charset val="128"/>
    </font>
    <font>
      <sz val="12"/>
      <color rgb="FF452D93"/>
      <name val="ＭＳ Ｐゴシック"/>
      <family val="3"/>
      <charset val="128"/>
    </font>
    <font>
      <sz val="11"/>
      <color theme="1"/>
      <name val="ＭＳ Ｐ明朝"/>
      <family val="1"/>
      <charset val="128"/>
    </font>
    <font>
      <sz val="11"/>
      <color theme="10"/>
      <name val="ＭＳ Ｐゴシック"/>
      <family val="3"/>
      <charset val="128"/>
    </font>
    <font>
      <sz val="10.5"/>
      <color rgb="FF005A9E"/>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indexed="45"/>
        <bgColor indexed="45"/>
      </patternFill>
    </fill>
    <fill>
      <patternFill patternType="solid">
        <fgColor theme="0"/>
        <bgColor indexed="64"/>
      </patternFill>
    </fill>
  </fills>
  <borders count="4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slantDashDot">
        <color indexed="23"/>
      </right>
      <top/>
      <bottom/>
      <diagonal/>
    </border>
    <border>
      <left style="slantDashDot">
        <color indexed="23"/>
      </left>
      <right/>
      <top style="slantDashDot">
        <color indexed="23"/>
      </top>
      <bottom/>
      <diagonal/>
    </border>
    <border>
      <left/>
      <right style="slantDashDot">
        <color indexed="23"/>
      </right>
      <top style="slantDashDot">
        <color indexed="23"/>
      </top>
      <bottom/>
      <diagonal/>
    </border>
    <border>
      <left style="slantDashDot">
        <color indexed="23"/>
      </left>
      <right/>
      <top/>
      <bottom/>
      <diagonal/>
    </border>
    <border>
      <left style="slantDashDot">
        <color indexed="23"/>
      </left>
      <right/>
      <top/>
      <bottom style="slantDashDot">
        <color indexed="23"/>
      </bottom>
      <diagonal/>
    </border>
    <border>
      <left/>
      <right style="slantDashDot">
        <color indexed="23"/>
      </right>
      <top/>
      <bottom style="slantDashDot">
        <color indexed="23"/>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diagonal/>
    </border>
    <border>
      <left/>
      <right style="thin">
        <color indexed="64"/>
      </right>
      <top style="dotted">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dotted">
        <color indexed="64"/>
      </bottom>
      <diagonal/>
    </border>
  </borders>
  <cellStyleXfs count="9">
    <xf numFmtId="0" fontId="0" fillId="0" borderId="0"/>
    <xf numFmtId="0" fontId="36" fillId="0" borderId="0" applyNumberFormat="0" applyFill="0" applyBorder="0" applyAlignment="0" applyProtection="0">
      <alignment vertical="center"/>
    </xf>
    <xf numFmtId="38" fontId="1" fillId="0" borderId="0" applyFont="0" applyFill="0" applyBorder="0" applyAlignment="0" applyProtection="0"/>
    <xf numFmtId="38" fontId="13" fillId="0" borderId="0" applyFont="0" applyFill="0" applyBorder="0" applyAlignment="0" applyProtection="0"/>
    <xf numFmtId="38" fontId="28" fillId="0" borderId="0" applyFont="0" applyFill="0" applyBorder="0" applyAlignment="0" applyProtection="0"/>
    <xf numFmtId="6"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cellStyleXfs>
  <cellXfs count="428">
    <xf numFmtId="0" fontId="0" fillId="0" borderId="0" xfId="0"/>
    <xf numFmtId="0" fontId="3" fillId="0" borderId="0" xfId="0" applyFont="1"/>
    <xf numFmtId="0" fontId="3" fillId="0" borderId="0" xfId="0" applyFont="1" applyAlignment="1">
      <alignment vertical="center"/>
    </xf>
    <xf numFmtId="0" fontId="3" fillId="0" borderId="1" xfId="0" applyFont="1" applyBorder="1" applyAlignment="1">
      <alignment horizontal="center" vertical="center"/>
    </xf>
    <xf numFmtId="0" fontId="5" fillId="0" borderId="0" xfId="0" applyFont="1" applyAlignment="1">
      <alignment vertical="center"/>
    </xf>
    <xf numFmtId="0" fontId="3" fillId="2" borderId="0" xfId="0" applyFont="1" applyFill="1" applyAlignment="1">
      <alignment vertical="center"/>
    </xf>
    <xf numFmtId="0" fontId="3" fillId="2" borderId="0" xfId="0" applyFont="1" applyFill="1" applyAlignment="1">
      <alignment horizontal="center" vertical="center"/>
    </xf>
    <xf numFmtId="0" fontId="8"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176" fontId="3" fillId="2" borderId="0" xfId="0" applyNumberFormat="1" applyFont="1" applyFill="1" applyAlignment="1">
      <alignment vertical="center"/>
    </xf>
    <xf numFmtId="0" fontId="5" fillId="2" borderId="0" xfId="0" applyFont="1" applyFill="1" applyAlignment="1">
      <alignment horizontal="right" vertical="center"/>
    </xf>
    <xf numFmtId="0" fontId="11" fillId="2" borderId="0" xfId="0" applyFont="1" applyFill="1" applyAlignment="1">
      <alignment horizontal="right" vertical="center"/>
    </xf>
    <xf numFmtId="176" fontId="3" fillId="2" borderId="1" xfId="0" applyNumberFormat="1"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2" borderId="1" xfId="0" applyFont="1" applyFill="1" applyBorder="1" applyAlignment="1">
      <alignment horizontal="center" vertical="center"/>
    </xf>
    <xf numFmtId="176" fontId="3" fillId="2" borderId="2" xfId="0" applyNumberFormat="1" applyFont="1" applyFill="1" applyBorder="1" applyAlignment="1">
      <alignment horizontal="center" vertical="center" shrinkToFit="1"/>
    </xf>
    <xf numFmtId="0" fontId="3" fillId="2" borderId="2" xfId="0" applyFont="1" applyFill="1" applyBorder="1" applyAlignment="1">
      <alignment vertical="center" shrinkToFit="1"/>
    </xf>
    <xf numFmtId="0" fontId="3" fillId="2" borderId="2" xfId="0" applyFont="1" applyFill="1" applyBorder="1" applyAlignment="1">
      <alignment vertical="center"/>
    </xf>
    <xf numFmtId="177" fontId="3" fillId="2" borderId="2" xfId="0" applyNumberFormat="1" applyFont="1" applyFill="1" applyBorder="1" applyAlignment="1">
      <alignment horizontal="center" vertical="center"/>
    </xf>
    <xf numFmtId="176" fontId="3" fillId="2" borderId="3" xfId="0" applyNumberFormat="1" applyFont="1" applyFill="1" applyBorder="1" applyAlignment="1">
      <alignment horizontal="center" vertical="center" shrinkToFit="1"/>
    </xf>
    <xf numFmtId="0" fontId="3" fillId="2" borderId="3" xfId="0" applyFont="1" applyFill="1" applyBorder="1" applyAlignment="1">
      <alignment vertical="center" shrinkToFit="1"/>
    </xf>
    <xf numFmtId="0" fontId="3" fillId="2" borderId="3" xfId="0" applyFont="1" applyFill="1" applyBorder="1" applyAlignment="1">
      <alignment vertical="center"/>
    </xf>
    <xf numFmtId="177" fontId="3" fillId="2" borderId="3" xfId="0" applyNumberFormat="1" applyFont="1" applyFill="1" applyBorder="1" applyAlignment="1">
      <alignment horizontal="center" vertical="center"/>
    </xf>
    <xf numFmtId="176" fontId="3" fillId="2" borderId="4" xfId="0" applyNumberFormat="1" applyFont="1" applyFill="1" applyBorder="1" applyAlignment="1">
      <alignment horizontal="center" vertical="center" shrinkToFit="1"/>
    </xf>
    <xf numFmtId="0" fontId="3" fillId="2" borderId="4" xfId="0" applyFont="1" applyFill="1" applyBorder="1" applyAlignment="1">
      <alignment vertical="center" shrinkToFit="1"/>
    </xf>
    <xf numFmtId="0" fontId="3" fillId="2" borderId="4" xfId="0" applyFont="1" applyFill="1" applyBorder="1" applyAlignment="1">
      <alignment vertical="center"/>
    </xf>
    <xf numFmtId="177" fontId="3" fillId="2" borderId="4" xfId="0" applyNumberFormat="1" applyFont="1" applyFill="1" applyBorder="1" applyAlignment="1">
      <alignment horizontal="center" vertical="center"/>
    </xf>
    <xf numFmtId="176" fontId="3" fillId="2" borderId="0" xfId="0" applyNumberFormat="1" applyFont="1" applyFill="1" applyAlignment="1">
      <alignment vertical="center" shrinkToFit="1"/>
    </xf>
    <xf numFmtId="0" fontId="3" fillId="2" borderId="3" xfId="0" applyFont="1" applyFill="1" applyBorder="1" applyAlignment="1">
      <alignment horizontal="center" vertical="center"/>
    </xf>
    <xf numFmtId="0" fontId="3" fillId="0" borderId="0" xfId="0" applyFont="1" applyFill="1" applyAlignment="1">
      <alignment vertical="center"/>
    </xf>
    <xf numFmtId="0" fontId="3" fillId="2" borderId="0" xfId="0" applyFont="1" applyFill="1"/>
    <xf numFmtId="0" fontId="3" fillId="2" borderId="0" xfId="0" applyFont="1" applyFill="1" applyBorder="1" applyAlignment="1">
      <alignment vertical="center"/>
    </xf>
    <xf numFmtId="0" fontId="3" fillId="2" borderId="0" xfId="0" applyFont="1" applyFill="1" applyBorder="1"/>
    <xf numFmtId="0" fontId="3" fillId="2" borderId="5" xfId="0" applyFont="1" applyFill="1" applyBorder="1"/>
    <xf numFmtId="0" fontId="3" fillId="2" borderId="6" xfId="0" applyFont="1" applyFill="1" applyBorder="1"/>
    <xf numFmtId="0" fontId="3" fillId="2" borderId="7" xfId="0" applyFont="1" applyFill="1" applyBorder="1"/>
    <xf numFmtId="0" fontId="0" fillId="0" borderId="0" xfId="0" applyAlignment="1">
      <alignment vertical="center"/>
    </xf>
    <xf numFmtId="0" fontId="3" fillId="2" borderId="8" xfId="0" applyFont="1" applyFill="1" applyBorder="1"/>
    <xf numFmtId="0" fontId="3" fillId="2" borderId="9" xfId="0" applyFont="1" applyFill="1" applyBorder="1" applyAlignment="1">
      <alignment vertical="center"/>
    </xf>
    <xf numFmtId="0" fontId="3" fillId="2" borderId="10" xfId="0" applyFont="1" applyFill="1" applyBorder="1"/>
    <xf numFmtId="0" fontId="3" fillId="2" borderId="11" xfId="0" applyFont="1" applyFill="1" applyBorder="1"/>
    <xf numFmtId="0" fontId="3" fillId="2" borderId="12" xfId="0" applyFont="1" applyFill="1" applyBorder="1"/>
    <xf numFmtId="0" fontId="12" fillId="0" borderId="0" xfId="0" applyFont="1" applyAlignment="1">
      <alignment vertical="center"/>
    </xf>
    <xf numFmtId="0" fontId="3" fillId="0" borderId="0" xfId="0" quotePrefix="1" applyFont="1" applyAlignment="1">
      <alignment vertical="center"/>
    </xf>
    <xf numFmtId="0" fontId="3" fillId="0" borderId="10" xfId="0" applyFont="1" applyBorder="1" applyAlignment="1">
      <alignment horizontal="center" vertical="center"/>
    </xf>
    <xf numFmtId="0" fontId="15" fillId="2" borderId="0" xfId="0" applyFont="1" applyFill="1" applyAlignment="1">
      <alignment vertical="center"/>
    </xf>
    <xf numFmtId="0" fontId="9" fillId="2" borderId="0" xfId="0" applyFont="1" applyFill="1" applyAlignment="1">
      <alignment vertical="center"/>
    </xf>
    <xf numFmtId="0" fontId="15" fillId="2" borderId="0" xfId="0" applyFont="1" applyFill="1" applyAlignment="1">
      <alignment horizontal="left" vertical="center"/>
    </xf>
    <xf numFmtId="0" fontId="3" fillId="2" borderId="6" xfId="0" applyFont="1" applyFill="1" applyBorder="1" applyAlignment="1">
      <alignment vertical="center"/>
    </xf>
    <xf numFmtId="0" fontId="3" fillId="2" borderId="0" xfId="0" applyFont="1" applyFill="1" applyAlignment="1">
      <alignment horizontal="right" vertical="center"/>
    </xf>
    <xf numFmtId="0" fontId="0" fillId="2" borderId="0" xfId="0" applyFill="1" applyAlignment="1">
      <alignment vertical="center"/>
    </xf>
    <xf numFmtId="0" fontId="13" fillId="2" borderId="11" xfId="0" applyFont="1" applyFill="1" applyBorder="1" applyAlignment="1">
      <alignment vertical="center"/>
    </xf>
    <xf numFmtId="0" fontId="3" fillId="2" borderId="11" xfId="0" applyFont="1" applyFill="1" applyBorder="1" applyAlignment="1">
      <alignment vertical="center"/>
    </xf>
    <xf numFmtId="0" fontId="13" fillId="2" borderId="0" xfId="0" applyFont="1" applyFill="1" applyBorder="1" applyAlignment="1">
      <alignment vertical="center"/>
    </xf>
    <xf numFmtId="0" fontId="13" fillId="2" borderId="9" xfId="0" applyFont="1" applyFill="1" applyBorder="1" applyAlignment="1">
      <alignment vertical="center"/>
    </xf>
    <xf numFmtId="0" fontId="17" fillId="2" borderId="0" xfId="0" applyFont="1" applyFill="1" applyBorder="1" applyAlignment="1">
      <alignment horizontal="center" vertical="center" shrinkToFit="1"/>
    </xf>
    <xf numFmtId="0" fontId="17" fillId="2" borderId="0" xfId="0" applyFont="1" applyFill="1" applyBorder="1" applyAlignment="1">
      <alignment vertical="center"/>
    </xf>
    <xf numFmtId="0" fontId="17" fillId="2" borderId="9" xfId="0" applyFont="1" applyFill="1" applyBorder="1" applyAlignment="1">
      <alignment horizontal="center" vertical="center" shrinkToFit="1"/>
    </xf>
    <xf numFmtId="0" fontId="17" fillId="2" borderId="9" xfId="0" applyFont="1" applyFill="1" applyBorder="1" applyAlignment="1">
      <alignment vertical="center"/>
    </xf>
    <xf numFmtId="0" fontId="16" fillId="2" borderId="0" xfId="0" applyFont="1" applyFill="1" applyBorder="1" applyAlignment="1">
      <alignment vertical="center"/>
    </xf>
    <xf numFmtId="0" fontId="14" fillId="2" borderId="0" xfId="0" applyFont="1" applyFill="1" applyAlignment="1">
      <alignment vertical="center"/>
    </xf>
    <xf numFmtId="0" fontId="9" fillId="2" borderId="10" xfId="0" applyFont="1" applyFill="1" applyBorder="1" applyAlignment="1">
      <alignment horizontal="center" vertical="center"/>
    </xf>
    <xf numFmtId="0" fontId="12" fillId="2" borderId="0" xfId="0" applyFont="1" applyFill="1" applyAlignment="1">
      <alignment vertical="center"/>
    </xf>
    <xf numFmtId="0" fontId="6" fillId="2" borderId="0" xfId="0" applyFont="1" applyFill="1" applyBorder="1" applyAlignment="1"/>
    <xf numFmtId="0" fontId="3" fillId="2" borderId="6" xfId="0" applyFont="1" applyFill="1" applyBorder="1" applyAlignment="1">
      <alignment horizontal="right" vertical="center"/>
    </xf>
    <xf numFmtId="0" fontId="6" fillId="2" borderId="11" xfId="0" applyFont="1" applyFill="1" applyBorder="1" applyAlignment="1"/>
    <xf numFmtId="0" fontId="3" fillId="2" borderId="6" xfId="0" applyFont="1" applyFill="1" applyBorder="1" applyAlignment="1">
      <alignment horizontal="right" vertical="center" shrinkToFit="1"/>
    </xf>
    <xf numFmtId="0" fontId="3" fillId="2" borderId="5" xfId="0" applyFont="1" applyFill="1" applyBorder="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0" fontId="10" fillId="2" borderId="0" xfId="0" applyFont="1" applyFill="1" applyAlignment="1">
      <alignment vertical="center"/>
    </xf>
    <xf numFmtId="0" fontId="3" fillId="2" borderId="0" xfId="0" quotePrefix="1" applyFont="1" applyFill="1" applyAlignment="1">
      <alignment vertical="center"/>
    </xf>
    <xf numFmtId="0" fontId="3" fillId="2" borderId="13" xfId="0" applyFont="1" applyFill="1" applyBorder="1" applyAlignment="1">
      <alignment horizontal="center" vertical="center" shrinkToFit="1"/>
    </xf>
    <xf numFmtId="0" fontId="7" fillId="2" borderId="0" xfId="0" applyFont="1" applyFill="1" applyAlignment="1">
      <alignment vertical="center"/>
    </xf>
    <xf numFmtId="0" fontId="3" fillId="0" borderId="0" xfId="0" applyFont="1" applyBorder="1" applyAlignment="1">
      <alignment vertical="center"/>
    </xf>
    <xf numFmtId="0" fontId="7" fillId="3" borderId="0" xfId="0" applyFont="1" applyFill="1" applyAlignment="1">
      <alignment vertical="center"/>
    </xf>
    <xf numFmtId="0" fontId="3" fillId="2" borderId="0" xfId="0" applyFont="1" applyFill="1" applyAlignment="1">
      <alignment horizontal="left"/>
    </xf>
    <xf numFmtId="0" fontId="3" fillId="2" borderId="1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21" fillId="2" borderId="0" xfId="0" applyFont="1" applyFill="1" applyAlignment="1">
      <alignment vertical="center"/>
    </xf>
    <xf numFmtId="0" fontId="3" fillId="2" borderId="15" xfId="0" applyFont="1" applyFill="1" applyBorder="1"/>
    <xf numFmtId="0" fontId="3" fillId="2" borderId="16" xfId="0" applyFont="1" applyFill="1" applyBorder="1"/>
    <xf numFmtId="0" fontId="3" fillId="2" borderId="17" xfId="0" quotePrefix="1" applyFont="1" applyFill="1" applyBorder="1"/>
    <xf numFmtId="0" fontId="3" fillId="2" borderId="18" xfId="0" applyFont="1" applyFill="1" applyBorder="1" applyAlignment="1">
      <alignment horizontal="center"/>
    </xf>
    <xf numFmtId="0" fontId="3" fillId="2" borderId="13" xfId="0" applyFont="1" applyFill="1" applyBorder="1"/>
    <xf numFmtId="0" fontId="3" fillId="2" borderId="13" xfId="0" applyFont="1" applyFill="1" applyBorder="1" applyAlignment="1">
      <alignment horizontal="center"/>
    </xf>
    <xf numFmtId="0" fontId="19" fillId="2" borderId="13" xfId="0" applyFont="1" applyFill="1" applyBorder="1" applyAlignment="1">
      <alignment horizontal="center" shrinkToFit="1"/>
    </xf>
    <xf numFmtId="0" fontId="7" fillId="2" borderId="0" xfId="0" applyFont="1" applyFill="1"/>
    <xf numFmtId="0" fontId="3" fillId="2" borderId="1" xfId="0" applyFont="1" applyFill="1" applyBorder="1" applyAlignment="1">
      <alignment horizontal="center"/>
    </xf>
    <xf numFmtId="0" fontId="22" fillId="2" borderId="0" xfId="7" applyFont="1" applyFill="1">
      <alignment vertical="center"/>
    </xf>
    <xf numFmtId="0" fontId="22" fillId="2" borderId="0" xfId="7" applyFont="1" applyFill="1" applyAlignment="1">
      <alignment vertical="center"/>
    </xf>
    <xf numFmtId="0" fontId="20" fillId="2" borderId="0" xfId="7" applyFont="1" applyFill="1" applyAlignment="1">
      <alignment vertical="center"/>
    </xf>
    <xf numFmtId="0" fontId="23" fillId="2" borderId="0" xfId="7" applyFont="1" applyFill="1" applyAlignment="1">
      <alignment vertical="center"/>
    </xf>
    <xf numFmtId="0" fontId="22" fillId="2" borderId="0" xfId="7" applyFont="1" applyFill="1" applyAlignment="1">
      <alignment horizontal="right" vertical="center"/>
    </xf>
    <xf numFmtId="0" fontId="7" fillId="2" borderId="19" xfId="0" applyFont="1" applyFill="1" applyBorder="1" applyAlignment="1">
      <alignment vertical="center"/>
    </xf>
    <xf numFmtId="0" fontId="7" fillId="2" borderId="20" xfId="0" applyFont="1" applyFill="1" applyBorder="1" applyAlignment="1">
      <alignment vertical="center"/>
    </xf>
    <xf numFmtId="0" fontId="7" fillId="2" borderId="21" xfId="0" applyFont="1" applyFill="1" applyBorder="1" applyAlignment="1">
      <alignment vertical="center"/>
    </xf>
    <xf numFmtId="0" fontId="7" fillId="2" borderId="22" xfId="0" applyFont="1" applyFill="1" applyBorder="1" applyAlignment="1">
      <alignment vertical="center"/>
    </xf>
    <xf numFmtId="0" fontId="7" fillId="2" borderId="23" xfId="0" applyFont="1" applyFill="1" applyBorder="1" applyAlignment="1">
      <alignment vertical="center"/>
    </xf>
    <xf numFmtId="0" fontId="7" fillId="2" borderId="24" xfId="0" applyFont="1" applyFill="1" applyBorder="1" applyAlignment="1">
      <alignment vertical="center"/>
    </xf>
    <xf numFmtId="0" fontId="24" fillId="2" borderId="0" xfId="0" applyFont="1" applyFill="1" applyAlignment="1">
      <alignment vertical="center"/>
    </xf>
    <xf numFmtId="0" fontId="7" fillId="2" borderId="0" xfId="7" applyFont="1" applyFill="1" applyBorder="1" applyAlignment="1">
      <alignment horizontal="center" vertical="center"/>
    </xf>
    <xf numFmtId="0" fontId="22" fillId="2" borderId="0" xfId="7" applyFont="1" applyFill="1" applyBorder="1" applyAlignment="1">
      <alignment horizontal="left" vertical="center"/>
    </xf>
    <xf numFmtId="0" fontId="3" fillId="2" borderId="0" xfId="7" applyFont="1" applyFill="1" applyBorder="1" applyAlignment="1">
      <alignment vertical="center"/>
    </xf>
    <xf numFmtId="0" fontId="3" fillId="2" borderId="0" xfId="7" applyFont="1" applyFill="1">
      <alignment vertical="center"/>
    </xf>
    <xf numFmtId="0" fontId="3" fillId="2" borderId="0" xfId="7" applyFont="1" applyFill="1" applyBorder="1" applyAlignment="1">
      <alignment horizontal="right" vertical="center"/>
    </xf>
    <xf numFmtId="0" fontId="3" fillId="2" borderId="0" xfId="7" applyFont="1" applyFill="1" applyBorder="1" applyAlignment="1">
      <alignment horizontal="center" vertical="center"/>
    </xf>
    <xf numFmtId="0" fontId="3" fillId="2" borderId="0" xfId="7" applyFont="1" applyFill="1" applyBorder="1" applyAlignment="1">
      <alignment horizontal="left" vertical="center"/>
    </xf>
    <xf numFmtId="0" fontId="6" fillId="2" borderId="0" xfId="7" applyFont="1" applyFill="1">
      <alignment vertical="center"/>
    </xf>
    <xf numFmtId="0" fontId="3" fillId="2" borderId="0" xfId="7" applyFont="1" applyFill="1" applyAlignment="1">
      <alignment vertical="center"/>
    </xf>
    <xf numFmtId="0" fontId="7" fillId="2" borderId="0" xfId="7" applyFont="1" applyFill="1" applyAlignment="1">
      <alignment vertical="center"/>
    </xf>
    <xf numFmtId="0" fontId="7" fillId="2" borderId="0" xfId="7" applyFont="1" applyFill="1" applyAlignment="1">
      <alignment horizontal="right" vertical="center"/>
    </xf>
    <xf numFmtId="0" fontId="3" fillId="2" borderId="25" xfId="7" applyFont="1" applyFill="1" applyBorder="1" applyAlignment="1">
      <alignment horizontal="center" vertical="center"/>
    </xf>
    <xf numFmtId="0" fontId="10" fillId="0" borderId="0" xfId="0" applyFont="1" applyAlignment="1">
      <alignment horizontal="right" vertical="center"/>
    </xf>
    <xf numFmtId="0" fontId="3" fillId="0" borderId="26" xfId="0" applyFont="1" applyBorder="1" applyAlignment="1">
      <alignment horizontal="center" vertical="center"/>
    </xf>
    <xf numFmtId="0" fontId="3" fillId="0" borderId="26" xfId="0" applyFont="1" applyBorder="1" applyAlignment="1">
      <alignment vertical="center"/>
    </xf>
    <xf numFmtId="0" fontId="3" fillId="0" borderId="1" xfId="0" applyFont="1" applyBorder="1" applyAlignment="1">
      <alignment vertical="center"/>
    </xf>
    <xf numFmtId="0" fontId="3" fillId="0" borderId="27" xfId="0" applyFont="1" applyBorder="1" applyAlignment="1">
      <alignment vertical="center" wrapText="1"/>
    </xf>
    <xf numFmtId="0" fontId="3" fillId="0" borderId="28" xfId="0" applyFont="1" applyBorder="1" applyAlignment="1">
      <alignment vertical="center"/>
    </xf>
    <xf numFmtId="0" fontId="3" fillId="0" borderId="29" xfId="0" applyFont="1" applyBorder="1" applyAlignment="1">
      <alignment vertical="center"/>
    </xf>
    <xf numFmtId="0" fontId="7" fillId="0" borderId="0" xfId="0" applyFont="1" applyAlignment="1">
      <alignment vertical="center"/>
    </xf>
    <xf numFmtId="38" fontId="7" fillId="0" borderId="0" xfId="2" applyFont="1" applyAlignment="1">
      <alignment vertical="center"/>
    </xf>
    <xf numFmtId="0" fontId="7" fillId="0" borderId="26" xfId="0" applyFont="1" applyBorder="1" applyAlignment="1">
      <alignment horizontal="center" vertical="center"/>
    </xf>
    <xf numFmtId="38" fontId="7" fillId="0" borderId="26" xfId="2" applyFont="1" applyBorder="1" applyAlignment="1">
      <alignment horizontal="center" vertical="center"/>
    </xf>
    <xf numFmtId="0" fontId="7" fillId="0" borderId="26" xfId="0" applyFont="1" applyBorder="1" applyAlignment="1">
      <alignment vertical="center"/>
    </xf>
    <xf numFmtId="38" fontId="7" fillId="0" borderId="26" xfId="2"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30" xfId="0" applyFont="1" applyBorder="1" applyAlignment="1">
      <alignment vertical="center"/>
    </xf>
    <xf numFmtId="0" fontId="37" fillId="2" borderId="0" xfId="7" applyFont="1" applyFill="1">
      <alignment vertical="center"/>
    </xf>
    <xf numFmtId="0" fontId="19" fillId="2" borderId="0" xfId="7" applyFont="1" applyFill="1" applyAlignment="1"/>
    <xf numFmtId="0" fontId="12" fillId="2" borderId="0" xfId="7" applyFont="1" applyFill="1" applyAlignment="1">
      <alignment vertical="center"/>
    </xf>
    <xf numFmtId="0" fontId="7" fillId="2" borderId="0" xfId="7" applyFont="1" applyFill="1" applyAlignment="1">
      <alignment horizontal="left" vertical="center"/>
    </xf>
    <xf numFmtId="0" fontId="9" fillId="2" borderId="0" xfId="7" applyFont="1" applyFill="1" applyAlignment="1">
      <alignment horizontal="right" vertical="center"/>
    </xf>
    <xf numFmtId="0" fontId="12" fillId="2" borderId="0" xfId="0" applyFont="1" applyFill="1" applyAlignment="1">
      <alignment horizontal="right" vertical="center"/>
    </xf>
    <xf numFmtId="0" fontId="13" fillId="0" borderId="0" xfId="8">
      <alignment vertical="center"/>
    </xf>
    <xf numFmtId="0" fontId="38" fillId="0" borderId="0" xfId="0" applyFont="1" applyAlignment="1">
      <alignment vertical="center"/>
    </xf>
    <xf numFmtId="0" fontId="12" fillId="2" borderId="0" xfId="0" applyFont="1" applyFill="1" applyAlignment="1">
      <alignment horizontal="left" vertical="center"/>
    </xf>
    <xf numFmtId="0" fontId="20" fillId="2" borderId="0" xfId="0" applyFont="1" applyFill="1" applyAlignment="1">
      <alignment vertical="center"/>
    </xf>
    <xf numFmtId="0" fontId="12" fillId="2" borderId="0" xfId="7" applyFont="1" applyFill="1" applyBorder="1" applyAlignment="1">
      <alignment vertical="center" wrapText="1"/>
    </xf>
    <xf numFmtId="0" fontId="12" fillId="2" borderId="0" xfId="7" applyFont="1" applyFill="1" applyAlignment="1"/>
    <xf numFmtId="0" fontId="12" fillId="2" borderId="25" xfId="7" applyFont="1" applyFill="1" applyBorder="1" applyAlignment="1">
      <alignment horizontal="right"/>
    </xf>
    <xf numFmtId="0" fontId="3" fillId="2" borderId="32" xfId="7" applyFont="1" applyFill="1" applyBorder="1" applyAlignment="1">
      <alignment horizontal="right" vertical="center"/>
    </xf>
    <xf numFmtId="0" fontId="3" fillId="2" borderId="25" xfId="7" applyFont="1" applyFill="1" applyBorder="1" applyAlignment="1">
      <alignment horizontal="right" vertical="center"/>
    </xf>
    <xf numFmtId="0" fontId="3" fillId="2" borderId="0" xfId="7" applyFont="1" applyFill="1" applyAlignment="1">
      <alignment horizontal="right" vertical="center"/>
    </xf>
    <xf numFmtId="0" fontId="20" fillId="2" borderId="5" xfId="7" applyFont="1" applyFill="1" applyBorder="1" applyAlignment="1">
      <alignment vertical="center"/>
    </xf>
    <xf numFmtId="0" fontId="38" fillId="2" borderId="6" xfId="1" applyFont="1" applyFill="1" applyBorder="1" applyAlignment="1">
      <alignment vertical="center"/>
    </xf>
    <xf numFmtId="0" fontId="20" fillId="2" borderId="6" xfId="7" applyFont="1" applyFill="1" applyBorder="1" applyAlignment="1">
      <alignment vertical="center"/>
    </xf>
    <xf numFmtId="49" fontId="39" fillId="2" borderId="6" xfId="1" applyNumberFormat="1" applyFont="1" applyFill="1" applyBorder="1" applyAlignment="1">
      <alignment vertical="center"/>
    </xf>
    <xf numFmtId="0" fontId="3" fillId="2" borderId="7" xfId="7" applyFont="1" applyFill="1" applyBorder="1" applyAlignment="1">
      <alignment vertical="center"/>
    </xf>
    <xf numFmtId="0" fontId="7" fillId="2" borderId="6" xfId="7" applyFont="1" applyFill="1" applyBorder="1" applyAlignment="1">
      <alignment vertical="center"/>
    </xf>
    <xf numFmtId="0" fontId="20" fillId="2" borderId="10" xfId="7" applyFont="1" applyFill="1" applyBorder="1" applyAlignment="1">
      <alignment vertical="center"/>
    </xf>
    <xf numFmtId="0" fontId="20" fillId="2" borderId="11" xfId="7" applyFont="1" applyFill="1" applyBorder="1" applyAlignment="1">
      <alignment vertical="center"/>
    </xf>
    <xf numFmtId="0" fontId="7" fillId="2" borderId="11" xfId="7" applyFont="1" applyFill="1" applyBorder="1" applyAlignment="1">
      <alignment vertical="center"/>
    </xf>
    <xf numFmtId="0" fontId="3" fillId="2" borderId="12" xfId="7" applyFont="1" applyFill="1" applyBorder="1" applyAlignment="1">
      <alignment vertical="center"/>
    </xf>
    <xf numFmtId="0" fontId="29" fillId="2" borderId="0" xfId="7" applyFont="1" applyFill="1" applyAlignment="1">
      <alignment vertical="center"/>
    </xf>
    <xf numFmtId="0" fontId="40" fillId="2" borderId="0" xfId="7" applyFont="1" applyFill="1" applyAlignment="1">
      <alignment vertical="center"/>
    </xf>
    <xf numFmtId="0" fontId="7" fillId="0" borderId="33" xfId="0" applyFont="1" applyBorder="1" applyAlignment="1">
      <alignment vertical="center"/>
    </xf>
    <xf numFmtId="38" fontId="7" fillId="0" borderId="2" xfId="2" applyFont="1" applyFill="1" applyBorder="1" applyAlignment="1">
      <alignment vertical="center"/>
    </xf>
    <xf numFmtId="38" fontId="7" fillId="0" borderId="30" xfId="2" applyFont="1" applyFill="1" applyBorder="1" applyAlignment="1">
      <alignment vertical="center"/>
    </xf>
    <xf numFmtId="38" fontId="7" fillId="0" borderId="3" xfId="2" applyFont="1" applyFill="1" applyBorder="1" applyAlignment="1">
      <alignment vertical="center"/>
    </xf>
    <xf numFmtId="38" fontId="7" fillId="0" borderId="33" xfId="2" applyFont="1" applyFill="1" applyBorder="1" applyAlignment="1">
      <alignment vertical="center"/>
    </xf>
    <xf numFmtId="38" fontId="7" fillId="0" borderId="4" xfId="2" applyFont="1" applyFill="1" applyBorder="1" applyAlignment="1">
      <alignment vertical="center"/>
    </xf>
    <xf numFmtId="179" fontId="7" fillId="0" borderId="2" xfId="0" applyNumberFormat="1" applyFont="1" applyBorder="1" applyAlignment="1">
      <alignment horizontal="left" vertical="center"/>
    </xf>
    <xf numFmtId="179" fontId="7" fillId="0" borderId="3" xfId="0" applyNumberFormat="1" applyFont="1" applyBorder="1" applyAlignment="1">
      <alignment horizontal="left" vertical="center"/>
    </xf>
    <xf numFmtId="0" fontId="7" fillId="0" borderId="13" xfId="0" applyFont="1" applyBorder="1" applyAlignment="1">
      <alignment vertical="center"/>
    </xf>
    <xf numFmtId="38" fontId="7" fillId="0" borderId="13" xfId="2" applyFont="1" applyFill="1" applyBorder="1" applyAlignment="1">
      <alignment vertical="center"/>
    </xf>
    <xf numFmtId="38" fontId="7" fillId="0" borderId="13" xfId="2" applyFont="1" applyBorder="1" applyAlignment="1">
      <alignment vertical="center"/>
    </xf>
    <xf numFmtId="38" fontId="7" fillId="0" borderId="26" xfId="0" applyNumberFormat="1" applyFont="1" applyBorder="1" applyAlignment="1">
      <alignment vertical="center"/>
    </xf>
    <xf numFmtId="0" fontId="7" fillId="0" borderId="0" xfId="0" applyFont="1" applyAlignment="1">
      <alignment vertical="center" shrinkToFit="1"/>
    </xf>
    <xf numFmtId="0" fontId="7" fillId="2" borderId="25" xfId="7" applyFont="1" applyFill="1" applyBorder="1" applyAlignment="1">
      <alignment horizontal="left" vertical="center"/>
    </xf>
    <xf numFmtId="0" fontId="3" fillId="4" borderId="0" xfId="0" applyFont="1" applyFill="1" applyAlignment="1">
      <alignment vertical="center"/>
    </xf>
    <xf numFmtId="0" fontId="5" fillId="4" borderId="0" xfId="0" applyFont="1" applyFill="1" applyAlignment="1">
      <alignment vertical="center"/>
    </xf>
    <xf numFmtId="0" fontId="3" fillId="4" borderId="1"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0" xfId="0" quotePrefix="1" applyFont="1" applyFill="1" applyAlignment="1">
      <alignment vertical="center"/>
    </xf>
    <xf numFmtId="0" fontId="38" fillId="4" borderId="0" xfId="0" applyFont="1" applyFill="1" applyAlignment="1">
      <alignment vertical="center"/>
    </xf>
    <xf numFmtId="0" fontId="33" fillId="4" borderId="0" xfId="0" applyFont="1" applyFill="1" applyAlignment="1">
      <alignment vertical="center"/>
    </xf>
    <xf numFmtId="0" fontId="3" fillId="4" borderId="0" xfId="0" applyFont="1" applyFill="1"/>
    <xf numFmtId="0" fontId="3" fillId="4" borderId="0" xfId="0" applyFont="1" applyFill="1" applyBorder="1"/>
    <xf numFmtId="0" fontId="3" fillId="4" borderId="12" xfId="0" applyFont="1" applyFill="1" applyBorder="1"/>
    <xf numFmtId="0" fontId="3" fillId="4" borderId="11" xfId="0" applyFont="1" applyFill="1" applyBorder="1"/>
    <xf numFmtId="0" fontId="3" fillId="4" borderId="10" xfId="0" applyFont="1" applyFill="1" applyBorder="1"/>
    <xf numFmtId="0" fontId="3" fillId="4" borderId="9" xfId="0" applyFont="1" applyFill="1" applyBorder="1" applyAlignment="1">
      <alignment vertical="center"/>
    </xf>
    <xf numFmtId="0" fontId="3" fillId="4" borderId="8" xfId="0" applyFont="1" applyFill="1" applyBorder="1"/>
    <xf numFmtId="0" fontId="0" fillId="4" borderId="0" xfId="0" applyFill="1" applyAlignment="1">
      <alignment vertical="center"/>
    </xf>
    <xf numFmtId="0" fontId="3" fillId="4" borderId="7" xfId="0" applyFont="1" applyFill="1" applyBorder="1"/>
    <xf numFmtId="0" fontId="3" fillId="4" borderId="6" xfId="0" applyFont="1" applyFill="1" applyBorder="1"/>
    <xf numFmtId="0" fontId="3" fillId="4" borderId="5" xfId="0" applyFont="1" applyFill="1" applyBorder="1"/>
    <xf numFmtId="0" fontId="3" fillId="4" borderId="0" xfId="0" applyFont="1" applyFill="1" applyBorder="1" applyAlignment="1">
      <alignment vertical="center"/>
    </xf>
    <xf numFmtId="0" fontId="7" fillId="2" borderId="6" xfId="0" applyFont="1" applyFill="1" applyBorder="1" applyAlignment="1">
      <alignment vertical="center"/>
    </xf>
    <xf numFmtId="0" fontId="17" fillId="2" borderId="6" xfId="0" applyFont="1" applyFill="1" applyBorder="1" applyAlignment="1">
      <alignment vertical="center"/>
    </xf>
    <xf numFmtId="0" fontId="3" fillId="2" borderId="32" xfId="7" applyFont="1" applyFill="1" applyBorder="1" applyAlignment="1">
      <alignment vertical="center"/>
    </xf>
    <xf numFmtId="0" fontId="3" fillId="2" borderId="32" xfId="7" applyFont="1" applyFill="1" applyBorder="1" applyAlignment="1"/>
    <xf numFmtId="0" fontId="3" fillId="4" borderId="0" xfId="0" applyFont="1" applyFill="1" applyAlignment="1"/>
    <xf numFmtId="0" fontId="3" fillId="4" borderId="8" xfId="0" applyFont="1" applyFill="1" applyBorder="1" applyAlignment="1"/>
    <xf numFmtId="0" fontId="7" fillId="4" borderId="2" xfId="0" applyFont="1" applyFill="1" applyBorder="1" applyAlignment="1">
      <alignment horizontal="center" vertical="center" shrinkToFit="1"/>
    </xf>
    <xf numFmtId="0" fontId="7" fillId="4" borderId="34" xfId="0" applyFont="1" applyFill="1" applyBorder="1" applyAlignment="1">
      <alignment horizontal="center" vertical="center" shrinkToFit="1"/>
    </xf>
    <xf numFmtId="178" fontId="0" fillId="4" borderId="0" xfId="0" applyNumberFormat="1" applyFill="1"/>
    <xf numFmtId="0" fontId="32" fillId="4" borderId="0" xfId="0" applyFont="1" applyFill="1"/>
    <xf numFmtId="0" fontId="0" fillId="4" borderId="0" xfId="0" applyFill="1"/>
    <xf numFmtId="178" fontId="0" fillId="4" borderId="26" xfId="0" applyNumberFormat="1" applyFill="1" applyBorder="1" applyAlignment="1">
      <alignment horizontal="center"/>
    </xf>
    <xf numFmtId="0" fontId="0" fillId="4" borderId="26" xfId="0" applyFill="1" applyBorder="1" applyAlignment="1">
      <alignment horizontal="center"/>
    </xf>
    <xf numFmtId="178" fontId="0" fillId="4" borderId="30" xfId="0" applyNumberFormat="1" applyFill="1" applyBorder="1"/>
    <xf numFmtId="0" fontId="0" fillId="4" borderId="30" xfId="0" applyFill="1" applyBorder="1"/>
    <xf numFmtId="38" fontId="13" fillId="4" borderId="30" xfId="2" applyFont="1" applyFill="1" applyBorder="1"/>
    <xf numFmtId="179" fontId="0" fillId="4" borderId="3" xfId="0" applyNumberFormat="1" applyFill="1" applyBorder="1"/>
    <xf numFmtId="0" fontId="0" fillId="4" borderId="3" xfId="0" applyFill="1" applyBorder="1"/>
    <xf numFmtId="38" fontId="13" fillId="4" borderId="3" xfId="2" applyFont="1" applyFill="1" applyBorder="1"/>
    <xf numFmtId="178" fontId="0" fillId="4" borderId="35" xfId="0" applyNumberFormat="1" applyFill="1" applyBorder="1"/>
    <xf numFmtId="0" fontId="0" fillId="4" borderId="35" xfId="0" applyFill="1" applyBorder="1" applyAlignment="1">
      <alignment horizontal="right"/>
    </xf>
    <xf numFmtId="38" fontId="0" fillId="4" borderId="35" xfId="0" applyNumberFormat="1" applyFill="1" applyBorder="1"/>
    <xf numFmtId="0" fontId="0" fillId="4" borderId="0" xfId="0" applyFill="1" applyBorder="1" applyAlignment="1">
      <alignment horizontal="right"/>
    </xf>
    <xf numFmtId="38" fontId="0" fillId="4" borderId="0" xfId="0" applyNumberFormat="1" applyFill="1"/>
    <xf numFmtId="179" fontId="3" fillId="2" borderId="0" xfId="0" applyNumberFormat="1" applyFont="1" applyFill="1" applyAlignment="1">
      <alignment vertical="center"/>
    </xf>
    <xf numFmtId="176" fontId="3" fillId="2" borderId="26" xfId="0" applyNumberFormat="1" applyFont="1" applyFill="1" applyBorder="1" applyAlignment="1">
      <alignment horizontal="center" vertical="center" shrinkToFit="1"/>
    </xf>
    <xf numFmtId="0" fontId="3" fillId="2" borderId="26" xfId="0" applyFont="1" applyFill="1" applyBorder="1" applyAlignment="1">
      <alignment vertical="center" shrinkToFit="1"/>
    </xf>
    <xf numFmtId="0" fontId="3" fillId="2" borderId="26" xfId="0" applyFont="1" applyFill="1" applyBorder="1" applyAlignment="1">
      <alignment vertical="center"/>
    </xf>
    <xf numFmtId="177" fontId="3" fillId="2" borderId="26" xfId="0" applyNumberFormat="1" applyFont="1" applyFill="1" applyBorder="1" applyAlignment="1">
      <alignment horizontal="center" vertical="center"/>
    </xf>
    <xf numFmtId="176" fontId="3" fillId="2" borderId="0" xfId="0" applyNumberFormat="1" applyFont="1" applyFill="1" applyAlignment="1"/>
    <xf numFmtId="0" fontId="7" fillId="0" borderId="2" xfId="0" applyFont="1" applyBorder="1" applyAlignment="1">
      <alignment vertical="center" shrinkToFit="1"/>
    </xf>
    <xf numFmtId="0" fontId="7" fillId="0" borderId="30" xfId="0" applyFont="1" applyBorder="1" applyAlignment="1">
      <alignment vertical="center" shrinkToFit="1"/>
    </xf>
    <xf numFmtId="0" fontId="7" fillId="0" borderId="3" xfId="0" applyFont="1" applyBorder="1" applyAlignment="1">
      <alignment vertical="center" shrinkToFit="1"/>
    </xf>
    <xf numFmtId="0" fontId="7" fillId="0" borderId="33" xfId="0" applyFont="1" applyBorder="1" applyAlignment="1">
      <alignment vertical="center" shrinkToFit="1"/>
    </xf>
    <xf numFmtId="0" fontId="7" fillId="0" borderId="4" xfId="0" applyFont="1" applyBorder="1" applyAlignment="1">
      <alignment vertical="center" shrinkToFit="1"/>
    </xf>
    <xf numFmtId="0" fontId="7" fillId="4" borderId="0" xfId="0" applyFont="1" applyFill="1" applyAlignment="1">
      <alignment vertical="center"/>
    </xf>
    <xf numFmtId="38" fontId="7" fillId="4" borderId="0" xfId="2" applyFont="1" applyFill="1" applyAlignment="1">
      <alignment vertical="center"/>
    </xf>
    <xf numFmtId="0" fontId="7" fillId="4" borderId="26" xfId="0" applyFont="1" applyFill="1" applyBorder="1" applyAlignment="1">
      <alignment horizontal="center" vertical="center"/>
    </xf>
    <xf numFmtId="38" fontId="7" fillId="4" borderId="26" xfId="2" applyFont="1" applyFill="1" applyBorder="1" applyAlignment="1">
      <alignment horizontal="center" vertical="center"/>
    </xf>
    <xf numFmtId="0" fontId="7" fillId="4" borderId="13" xfId="0" applyFont="1" applyFill="1" applyBorder="1" applyAlignment="1">
      <alignment vertical="center"/>
    </xf>
    <xf numFmtId="38" fontId="7" fillId="4" borderId="13" xfId="2" applyFont="1" applyFill="1" applyBorder="1" applyAlignment="1">
      <alignment vertical="center"/>
    </xf>
    <xf numFmtId="0" fontId="7" fillId="4" borderId="2" xfId="0" applyFont="1" applyFill="1" applyBorder="1" applyAlignment="1">
      <alignment vertical="center"/>
    </xf>
    <xf numFmtId="38" fontId="7" fillId="4" borderId="2" xfId="3" applyFont="1" applyFill="1" applyBorder="1" applyAlignment="1">
      <alignment vertical="center"/>
    </xf>
    <xf numFmtId="38" fontId="7" fillId="4" borderId="2" xfId="2" applyFont="1" applyFill="1" applyBorder="1" applyAlignment="1">
      <alignment vertical="center"/>
    </xf>
    <xf numFmtId="0" fontId="7" fillId="4" borderId="2" xfId="0" applyFont="1" applyFill="1" applyBorder="1" applyAlignment="1">
      <alignment vertical="center" shrinkToFit="1"/>
    </xf>
    <xf numFmtId="0" fontId="7" fillId="4" borderId="30" xfId="0" applyFont="1" applyFill="1" applyBorder="1" applyAlignment="1">
      <alignment vertical="center"/>
    </xf>
    <xf numFmtId="38" fontId="7" fillId="4" borderId="30" xfId="3" applyFont="1" applyFill="1" applyBorder="1" applyAlignment="1">
      <alignment vertical="center"/>
    </xf>
    <xf numFmtId="38" fontId="7" fillId="4" borderId="30" xfId="2" applyFont="1" applyFill="1" applyBorder="1" applyAlignment="1">
      <alignment vertical="center"/>
    </xf>
    <xf numFmtId="0" fontId="7" fillId="4" borderId="30" xfId="0" applyFont="1" applyFill="1" applyBorder="1" applyAlignment="1">
      <alignment vertical="center" shrinkToFit="1"/>
    </xf>
    <xf numFmtId="0" fontId="7" fillId="4" borderId="3" xfId="0" applyFont="1" applyFill="1" applyBorder="1" applyAlignment="1">
      <alignment vertical="center"/>
    </xf>
    <xf numFmtId="38" fontId="7" fillId="4" borderId="3" xfId="3" applyFont="1" applyFill="1" applyBorder="1" applyAlignment="1">
      <alignment vertical="center"/>
    </xf>
    <xf numFmtId="38" fontId="7" fillId="4" borderId="3" xfId="2" applyFont="1" applyFill="1" applyBorder="1" applyAlignment="1">
      <alignment vertical="center"/>
    </xf>
    <xf numFmtId="0" fontId="7" fillId="4" borderId="3" xfId="0" applyFont="1" applyFill="1" applyBorder="1" applyAlignment="1">
      <alignment vertical="center" shrinkToFit="1"/>
    </xf>
    <xf numFmtId="0" fontId="7" fillId="4" borderId="33" xfId="0" applyFont="1" applyFill="1" applyBorder="1" applyAlignment="1">
      <alignment vertical="center"/>
    </xf>
    <xf numFmtId="38" fontId="7" fillId="4" borderId="33" xfId="3" applyFont="1" applyFill="1" applyBorder="1" applyAlignment="1">
      <alignment vertical="center"/>
    </xf>
    <xf numFmtId="38" fontId="7" fillId="4" borderId="33" xfId="2" applyFont="1" applyFill="1" applyBorder="1" applyAlignment="1">
      <alignment vertical="center"/>
    </xf>
    <xf numFmtId="0" fontId="7" fillId="4" borderId="33" xfId="0" applyFont="1" applyFill="1" applyBorder="1" applyAlignment="1">
      <alignment vertical="center" shrinkToFit="1"/>
    </xf>
    <xf numFmtId="0" fontId="7" fillId="4" borderId="4" xfId="0" applyFont="1" applyFill="1" applyBorder="1" applyAlignment="1">
      <alignment vertical="center"/>
    </xf>
    <xf numFmtId="38" fontId="7" fillId="4" borderId="4" xfId="3" applyFont="1" applyFill="1" applyBorder="1" applyAlignment="1">
      <alignment vertical="center"/>
    </xf>
    <xf numFmtId="38" fontId="7" fillId="4" borderId="4" xfId="2" applyFont="1" applyFill="1" applyBorder="1" applyAlignment="1">
      <alignment vertical="center"/>
    </xf>
    <xf numFmtId="0" fontId="7" fillId="4" borderId="4" xfId="0" applyFont="1" applyFill="1" applyBorder="1" applyAlignment="1">
      <alignment vertical="center" shrinkToFit="1"/>
    </xf>
    <xf numFmtId="0" fontId="7" fillId="4" borderId="26" xfId="0" applyFont="1" applyFill="1" applyBorder="1" applyAlignment="1">
      <alignment vertical="center"/>
    </xf>
    <xf numFmtId="38" fontId="7" fillId="4" borderId="26" xfId="2" applyFont="1" applyFill="1" applyBorder="1" applyAlignment="1">
      <alignment vertical="center"/>
    </xf>
    <xf numFmtId="179" fontId="7" fillId="4" borderId="2" xfId="0" applyNumberFormat="1" applyFont="1" applyFill="1" applyBorder="1" applyAlignment="1">
      <alignment horizontal="left" vertical="center"/>
    </xf>
    <xf numFmtId="179" fontId="7" fillId="4" borderId="3" xfId="0" applyNumberFormat="1" applyFont="1" applyFill="1" applyBorder="1" applyAlignment="1">
      <alignment horizontal="left" vertical="center"/>
    </xf>
    <xf numFmtId="38" fontId="7" fillId="4" borderId="33" xfId="2" applyFont="1" applyFill="1" applyBorder="1" applyAlignment="1">
      <alignment horizontal="center" vertical="center"/>
    </xf>
    <xf numFmtId="0" fontId="7" fillId="4" borderId="0" xfId="0" applyFont="1" applyFill="1" applyAlignment="1">
      <alignment vertical="center" shrinkToFit="1"/>
    </xf>
    <xf numFmtId="0" fontId="13" fillId="4" borderId="9" xfId="0" applyFont="1" applyFill="1" applyBorder="1" applyAlignment="1">
      <alignment vertical="center"/>
    </xf>
    <xf numFmtId="0" fontId="27" fillId="4" borderId="0" xfId="0" applyFont="1" applyFill="1" applyBorder="1" applyAlignment="1">
      <alignment vertical="center"/>
    </xf>
    <xf numFmtId="0" fontId="17" fillId="4" borderId="0" xfId="0" applyFont="1" applyFill="1" applyBorder="1" applyAlignment="1">
      <alignment vertical="center"/>
    </xf>
    <xf numFmtId="0" fontId="13" fillId="4" borderId="9" xfId="0" applyFont="1" applyFill="1" applyBorder="1" applyAlignment="1">
      <alignment horizontal="right" vertical="center"/>
    </xf>
    <xf numFmtId="0" fontId="26" fillId="4" borderId="31" xfId="0" applyFont="1" applyFill="1" applyBorder="1" applyAlignment="1">
      <alignment horizontal="center" vertical="center" shrinkToFit="1"/>
    </xf>
    <xf numFmtId="0" fontId="17" fillId="4" borderId="0" xfId="0" applyFont="1" applyFill="1" applyBorder="1" applyAlignment="1">
      <alignment horizontal="center" vertical="center" shrinkToFit="1"/>
    </xf>
    <xf numFmtId="0" fontId="27" fillId="4" borderId="0" xfId="0" applyFont="1" applyFill="1" applyAlignment="1">
      <alignment vertical="center"/>
    </xf>
    <xf numFmtId="0" fontId="3" fillId="4" borderId="8" xfId="0" applyFont="1" applyFill="1" applyBorder="1" applyAlignment="1">
      <alignment vertical="center"/>
    </xf>
    <xf numFmtId="0" fontId="13" fillId="4" borderId="0" xfId="0" applyFont="1" applyFill="1" applyBorder="1" applyAlignment="1">
      <alignment vertical="center"/>
    </xf>
    <xf numFmtId="0" fontId="24" fillId="2" borderId="0" xfId="0" applyFont="1" applyFill="1" applyAlignment="1">
      <alignment horizontal="center" vertical="center"/>
    </xf>
    <xf numFmtId="58" fontId="7" fillId="2" borderId="0" xfId="0" quotePrefix="1" applyNumberFormat="1" applyFont="1" applyFill="1" applyAlignment="1">
      <alignment horizontal="center" vertical="center"/>
    </xf>
    <xf numFmtId="58" fontId="7" fillId="2" borderId="0" xfId="0" applyNumberFormat="1" applyFont="1" applyFill="1" applyAlignment="1">
      <alignment horizontal="center" vertical="center"/>
    </xf>
    <xf numFmtId="0" fontId="7" fillId="2" borderId="0" xfId="0" applyFont="1" applyFill="1" applyAlignment="1">
      <alignment horizontal="center" vertical="center"/>
    </xf>
    <xf numFmtId="38" fontId="6" fillId="4" borderId="0" xfId="2" applyFont="1" applyFill="1" applyAlignment="1">
      <alignment horizontal="center" vertical="center"/>
    </xf>
    <xf numFmtId="38" fontId="6" fillId="0" borderId="0" xfId="2" applyFont="1" applyAlignment="1">
      <alignment horizontal="center" vertical="center"/>
    </xf>
    <xf numFmtId="0" fontId="7" fillId="2" borderId="25" xfId="7" applyFont="1" applyFill="1" applyBorder="1" applyAlignment="1">
      <alignment horizontal="left" vertical="center"/>
    </xf>
    <xf numFmtId="0" fontId="3" fillId="2" borderId="25" xfId="7" applyFont="1" applyFill="1" applyBorder="1" applyAlignment="1">
      <alignment horizontal="left"/>
    </xf>
    <xf numFmtId="0" fontId="14" fillId="2" borderId="3" xfId="7" applyFont="1" applyFill="1" applyBorder="1" applyAlignment="1">
      <alignment horizontal="center" vertical="center" shrinkToFit="1"/>
    </xf>
    <xf numFmtId="0" fontId="3" fillId="2" borderId="12" xfId="7" applyFont="1" applyFill="1" applyBorder="1" applyAlignment="1">
      <alignment horizontal="left" vertical="center" shrinkToFit="1"/>
    </xf>
    <xf numFmtId="0" fontId="3" fillId="2" borderId="11" xfId="7" applyFont="1" applyFill="1" applyBorder="1" applyAlignment="1">
      <alignment horizontal="left" vertical="center" shrinkToFit="1"/>
    </xf>
    <xf numFmtId="0" fontId="3" fillId="2" borderId="10" xfId="7" applyFont="1" applyFill="1" applyBorder="1" applyAlignment="1">
      <alignment horizontal="left" vertical="center" shrinkToFit="1"/>
    </xf>
    <xf numFmtId="0" fontId="6" fillId="2" borderId="25" xfId="7" applyFont="1" applyFill="1" applyBorder="1" applyAlignment="1">
      <alignment horizontal="left" vertical="center"/>
    </xf>
    <xf numFmtId="0" fontId="6" fillId="2" borderId="25" xfId="7" applyFont="1" applyFill="1" applyBorder="1" applyAlignment="1">
      <alignment horizontal="left"/>
    </xf>
    <xf numFmtId="0" fontId="14" fillId="2" borderId="25" xfId="7" applyFont="1" applyFill="1" applyBorder="1" applyAlignment="1">
      <alignment horizontal="left" vertical="center"/>
    </xf>
    <xf numFmtId="0" fontId="7" fillId="2" borderId="32" xfId="7" applyFont="1" applyFill="1" applyBorder="1" applyAlignment="1">
      <alignment horizontal="left" vertical="center"/>
    </xf>
    <xf numFmtId="0" fontId="12" fillId="2" borderId="26" xfId="7" applyFont="1" applyFill="1" applyBorder="1" applyAlignment="1">
      <alignment horizontal="center" vertical="center" shrinkToFit="1"/>
    </xf>
    <xf numFmtId="0" fontId="14" fillId="2" borderId="4" xfId="7" applyFont="1" applyFill="1" applyBorder="1" applyAlignment="1">
      <alignment horizontal="center" vertical="center" shrinkToFit="1"/>
    </xf>
    <xf numFmtId="0" fontId="3" fillId="2" borderId="9" xfId="7" applyFont="1" applyFill="1" applyBorder="1" applyAlignment="1">
      <alignment horizontal="left" vertical="center" wrapText="1"/>
    </xf>
    <xf numFmtId="0" fontId="3" fillId="2" borderId="0" xfId="7" applyFont="1" applyFill="1" applyBorder="1" applyAlignment="1">
      <alignment horizontal="left" vertical="center" wrapText="1"/>
    </xf>
    <xf numFmtId="0" fontId="3" fillId="2" borderId="8" xfId="7" applyFont="1" applyFill="1" applyBorder="1" applyAlignment="1">
      <alignment horizontal="left" vertical="center" wrapText="1"/>
    </xf>
    <xf numFmtId="0" fontId="0" fillId="2" borderId="11" xfId="7" applyFont="1" applyFill="1" applyBorder="1" applyAlignment="1">
      <alignment horizontal="left" vertical="center" shrinkToFit="1"/>
    </xf>
    <xf numFmtId="0" fontId="13" fillId="2" borderId="11" xfId="7" applyFont="1" applyFill="1" applyBorder="1" applyAlignment="1">
      <alignment horizontal="left" vertical="center" shrinkToFit="1"/>
    </xf>
    <xf numFmtId="0" fontId="3" fillId="2" borderId="7" xfId="7" applyFont="1" applyFill="1" applyBorder="1" applyAlignment="1">
      <alignment horizontal="left" vertical="center" wrapText="1"/>
    </xf>
    <xf numFmtId="0" fontId="3" fillId="2" borderId="6" xfId="7" applyFont="1" applyFill="1" applyBorder="1" applyAlignment="1">
      <alignment horizontal="left" vertical="center" wrapText="1"/>
    </xf>
    <xf numFmtId="0" fontId="3" fillId="2" borderId="5" xfId="7" applyFont="1" applyFill="1" applyBorder="1" applyAlignment="1">
      <alignment horizontal="left" vertical="center" wrapText="1"/>
    </xf>
    <xf numFmtId="0" fontId="14" fillId="2" borderId="2" xfId="7" applyFont="1" applyFill="1" applyBorder="1" applyAlignment="1">
      <alignment horizontal="center" vertical="center" shrinkToFit="1"/>
    </xf>
    <xf numFmtId="0" fontId="3" fillId="2" borderId="12" xfId="7" applyFont="1" applyFill="1" applyBorder="1" applyAlignment="1">
      <alignment horizontal="left" vertical="center" wrapText="1"/>
    </xf>
    <xf numFmtId="0" fontId="3" fillId="2" borderId="11" xfId="7" applyFont="1" applyFill="1" applyBorder="1" applyAlignment="1">
      <alignment horizontal="left" vertical="center" wrapText="1"/>
    </xf>
    <xf numFmtId="0" fontId="3" fillId="2" borderId="10" xfId="7" applyFont="1" applyFill="1" applyBorder="1" applyAlignment="1">
      <alignment horizontal="left" vertical="center" wrapText="1"/>
    </xf>
    <xf numFmtId="0" fontId="6" fillId="4" borderId="0" xfId="0" applyFont="1" applyFill="1" applyAlignment="1">
      <alignment horizontal="left"/>
    </xf>
    <xf numFmtId="0" fontId="6" fillId="4" borderId="6" xfId="0" applyFont="1" applyFill="1" applyBorder="1" applyAlignment="1">
      <alignment horizontal="left"/>
    </xf>
    <xf numFmtId="0" fontId="6" fillId="4" borderId="11" xfId="0" applyFont="1" applyFill="1" applyBorder="1" applyAlignment="1">
      <alignment horizontal="left"/>
    </xf>
    <xf numFmtId="0" fontId="14" fillId="4" borderId="11" xfId="0" applyFont="1" applyFill="1" applyBorder="1" applyAlignment="1">
      <alignment horizontal="left"/>
    </xf>
    <xf numFmtId="0" fontId="14" fillId="4" borderId="6" xfId="0" applyFont="1" applyFill="1" applyBorder="1" applyAlignment="1">
      <alignment horizontal="left"/>
    </xf>
    <xf numFmtId="0" fontId="5" fillId="4" borderId="1" xfId="0" applyFont="1" applyFill="1" applyBorder="1" applyAlignment="1">
      <alignment horizontal="center" vertical="center" shrinkToFit="1"/>
    </xf>
    <xf numFmtId="0" fontId="5" fillId="4" borderId="18" xfId="0" applyFont="1" applyFill="1" applyBorder="1" applyAlignment="1">
      <alignment horizontal="center" vertical="center" shrinkToFit="1"/>
    </xf>
    <xf numFmtId="0" fontId="5" fillId="4" borderId="13" xfId="0" applyFont="1" applyFill="1" applyBorder="1" applyAlignment="1">
      <alignment horizontal="center" vertical="center" shrinkToFit="1"/>
    </xf>
    <xf numFmtId="0" fontId="14" fillId="4" borderId="1" xfId="0" applyFont="1" applyFill="1" applyBorder="1" applyAlignment="1">
      <alignment horizontal="center" vertical="center" shrinkToFit="1"/>
    </xf>
    <xf numFmtId="0" fontId="14" fillId="4" borderId="18" xfId="0" applyFont="1" applyFill="1" applyBorder="1" applyAlignment="1">
      <alignment horizontal="center" vertical="center" shrinkToFit="1"/>
    </xf>
    <xf numFmtId="0" fontId="14" fillId="4" borderId="13" xfId="0" applyFont="1" applyFill="1" applyBorder="1" applyAlignment="1">
      <alignment horizontal="center" vertical="center" shrinkToFit="1"/>
    </xf>
    <xf numFmtId="0" fontId="8" fillId="4" borderId="18" xfId="0" applyFont="1" applyFill="1" applyBorder="1" applyAlignment="1">
      <alignment horizontal="center" vertical="center" shrinkToFit="1"/>
    </xf>
    <xf numFmtId="0" fontId="5" fillId="4" borderId="14" xfId="0" applyFont="1" applyFill="1" applyBorder="1" applyAlignment="1">
      <alignment horizontal="center" vertical="center" shrinkToFit="1"/>
    </xf>
    <xf numFmtId="0" fontId="8" fillId="4" borderId="13" xfId="0" applyFont="1" applyFill="1" applyBorder="1" applyAlignment="1">
      <alignment horizontal="center" vertical="center" shrinkToFit="1"/>
    </xf>
    <xf numFmtId="0" fontId="3" fillId="4" borderId="0" xfId="0" applyFont="1" applyFill="1" applyAlignment="1">
      <alignment horizontal="right" vertical="center"/>
    </xf>
    <xf numFmtId="0" fontId="5" fillId="4" borderId="0" xfId="0" applyFont="1" applyFill="1" applyAlignment="1">
      <alignment horizontal="left" vertical="center"/>
    </xf>
    <xf numFmtId="0" fontId="12" fillId="4" borderId="18" xfId="0" applyFont="1" applyFill="1" applyBorder="1" applyAlignment="1">
      <alignment horizontal="center" vertical="center" wrapText="1" shrinkToFit="1"/>
    </xf>
    <xf numFmtId="0" fontId="12" fillId="4" borderId="13" xfId="0" applyFont="1" applyFill="1" applyBorder="1" applyAlignment="1">
      <alignment horizontal="center" vertical="center" shrinkToFit="1"/>
    </xf>
    <xf numFmtId="0" fontId="3" fillId="4" borderId="1" xfId="0" applyFont="1" applyFill="1" applyBorder="1" applyAlignment="1">
      <alignment horizontal="center" vertical="center" wrapText="1"/>
    </xf>
    <xf numFmtId="0" fontId="3" fillId="4" borderId="18"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0" xfId="0" applyFont="1" applyFill="1" applyAlignment="1">
      <alignment horizontal="left"/>
    </xf>
    <xf numFmtId="0" fontId="3" fillId="4" borderId="8" xfId="0" applyFont="1" applyFill="1" applyBorder="1" applyAlignment="1">
      <alignment horizontal="left"/>
    </xf>
    <xf numFmtId="0" fontId="8" fillId="2" borderId="1" xfId="0" applyFont="1" applyFill="1" applyBorder="1" applyAlignment="1">
      <alignment horizontal="center" vertical="center" shrinkToFit="1"/>
    </xf>
    <xf numFmtId="0" fontId="8" fillId="2" borderId="1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38" xfId="0" applyFont="1" applyFill="1" applyBorder="1" applyAlignment="1">
      <alignment horizontal="center" vertical="center" shrinkToFit="1"/>
    </xf>
    <xf numFmtId="0" fontId="8" fillId="2" borderId="39" xfId="0" applyFont="1" applyFill="1" applyBorder="1" applyAlignment="1">
      <alignment horizontal="center" vertical="center" shrinkToFit="1"/>
    </xf>
    <xf numFmtId="0" fontId="8" fillId="2" borderId="42" xfId="0" applyFont="1" applyFill="1" applyBorder="1" applyAlignment="1">
      <alignment horizontal="center" vertical="center" shrinkToFit="1"/>
    </xf>
    <xf numFmtId="0" fontId="8" fillId="2" borderId="43"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2" borderId="0" xfId="0" applyFont="1" applyFill="1" applyAlignment="1">
      <alignment horizontal="left" vertical="center"/>
    </xf>
    <xf numFmtId="0" fontId="3" fillId="2" borderId="12" xfId="0" applyFont="1" applyFill="1" applyBorder="1" applyAlignment="1">
      <alignment horizontal="center" vertical="center"/>
    </xf>
    <xf numFmtId="0" fontId="3" fillId="4" borderId="1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5" xfId="0" applyFont="1" applyFill="1" applyBorder="1" applyAlignment="1">
      <alignment horizontal="center" vertical="center"/>
    </xf>
    <xf numFmtId="0" fontId="7" fillId="2" borderId="1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8" fillId="2" borderId="40" xfId="0" applyFont="1" applyFill="1" applyBorder="1" applyAlignment="1">
      <alignment horizontal="center" vertical="center" shrinkToFit="1"/>
    </xf>
    <xf numFmtId="0" fontId="8" fillId="2" borderId="41" xfId="0" applyFont="1" applyFill="1" applyBorder="1" applyAlignment="1">
      <alignment horizontal="center" vertical="center" shrinkToFit="1"/>
    </xf>
    <xf numFmtId="0" fontId="7" fillId="2" borderId="36" xfId="0" applyFont="1" applyFill="1" applyBorder="1" applyAlignment="1">
      <alignment horizontal="center" vertical="center" shrinkToFit="1"/>
    </xf>
    <xf numFmtId="0" fontId="7" fillId="2" borderId="37" xfId="0" applyFont="1" applyFill="1" applyBorder="1" applyAlignment="1">
      <alignment horizontal="center" vertical="center" shrinkToFit="1"/>
    </xf>
    <xf numFmtId="0" fontId="8" fillId="2" borderId="11" xfId="0" applyFont="1" applyFill="1" applyBorder="1" applyAlignment="1">
      <alignment horizontal="right"/>
    </xf>
    <xf numFmtId="0" fontId="8" fillId="2" borderId="6" xfId="0" applyFont="1" applyFill="1" applyBorder="1" applyAlignment="1">
      <alignment horizontal="right"/>
    </xf>
    <xf numFmtId="38" fontId="8" fillId="2" borderId="11" xfId="3" applyFont="1" applyFill="1" applyBorder="1" applyAlignment="1">
      <alignment horizontal="center" shrinkToFit="1"/>
    </xf>
    <xf numFmtId="38" fontId="8" fillId="2" borderId="6" xfId="3" applyFont="1" applyFill="1" applyBorder="1" applyAlignment="1">
      <alignment horizontal="center" shrinkToFit="1"/>
    </xf>
    <xf numFmtId="0" fontId="14" fillId="2" borderId="0" xfId="0" applyFont="1" applyFill="1" applyAlignment="1">
      <alignment horizontal="left" shrinkToFit="1"/>
    </xf>
    <xf numFmtId="0" fontId="14" fillId="2" borderId="6" xfId="0" applyFont="1" applyFill="1" applyBorder="1" applyAlignment="1">
      <alignment horizontal="left" shrinkToFit="1"/>
    </xf>
    <xf numFmtId="0" fontId="6" fillId="2" borderId="0" xfId="0" applyFont="1" applyFill="1" applyBorder="1" applyAlignment="1">
      <alignment horizontal="left" shrinkToFit="1"/>
    </xf>
    <xf numFmtId="0" fontId="6" fillId="2" borderId="6" xfId="0" applyFont="1" applyFill="1" applyBorder="1" applyAlignment="1">
      <alignment horizontal="left" shrinkToFit="1"/>
    </xf>
    <xf numFmtId="0" fontId="6" fillId="2" borderId="11" xfId="0" applyFont="1" applyFill="1" applyBorder="1" applyAlignment="1">
      <alignment horizontal="left" shrinkToFit="1"/>
    </xf>
    <xf numFmtId="0" fontId="14" fillId="2" borderId="0" xfId="0" applyFont="1" applyFill="1" applyBorder="1" applyAlignment="1">
      <alignment horizontal="left" shrinkToFit="1"/>
    </xf>
    <xf numFmtId="0" fontId="14" fillId="2" borderId="11" xfId="0" applyFont="1" applyFill="1" applyBorder="1" applyAlignment="1">
      <alignment horizontal="left" shrinkToFit="1"/>
    </xf>
    <xf numFmtId="0" fontId="3" fillId="0" borderId="0" xfId="0" applyFont="1" applyAlignment="1">
      <alignment horizontal="right" vertical="center"/>
    </xf>
    <xf numFmtId="0" fontId="5" fillId="0" borderId="0" xfId="0" applyFont="1" applyAlignment="1">
      <alignment horizontal="left" vertical="center"/>
    </xf>
    <xf numFmtId="0" fontId="12" fillId="0" borderId="18" xfId="0" applyFont="1" applyBorder="1" applyAlignment="1">
      <alignment horizontal="center" vertical="center" wrapText="1" shrinkToFit="1"/>
    </xf>
    <xf numFmtId="0" fontId="12" fillId="0" borderId="13" xfId="0" applyFont="1" applyBorder="1" applyAlignment="1">
      <alignment horizontal="center" vertical="center" shrinkToFit="1"/>
    </xf>
    <xf numFmtId="0" fontId="3" fillId="0" borderId="1" xfId="0" applyFont="1" applyBorder="1" applyAlignment="1">
      <alignment horizontal="center" vertical="center" wrapText="1"/>
    </xf>
    <xf numFmtId="0" fontId="3" fillId="0" borderId="18" xfId="0" applyFont="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5" fillId="2" borderId="6" xfId="0" applyFont="1" applyFill="1" applyBorder="1" applyAlignment="1">
      <alignment horizontal="left" vertical="center"/>
    </xf>
    <xf numFmtId="0" fontId="14" fillId="2" borderId="11" xfId="0" applyFont="1" applyFill="1" applyBorder="1" applyAlignment="1">
      <alignment horizontal="left" vertical="center"/>
    </xf>
    <xf numFmtId="0" fontId="14" fillId="2" borderId="0" xfId="0" applyFont="1" applyFill="1" applyBorder="1" applyAlignment="1">
      <alignment horizontal="left" vertical="center"/>
    </xf>
    <xf numFmtId="0" fontId="14" fillId="2" borderId="6" xfId="0" applyFont="1" applyFill="1" applyBorder="1" applyAlignment="1">
      <alignment horizontal="left" vertical="center"/>
    </xf>
    <xf numFmtId="0" fontId="7" fillId="2" borderId="0" xfId="0" applyFont="1" applyFill="1" applyAlignment="1">
      <alignment horizontal="left" vertical="center"/>
    </xf>
    <xf numFmtId="0" fontId="3" fillId="2" borderId="0" xfId="0" applyFont="1" applyFill="1" applyAlignment="1">
      <alignment horizontal="center" vertical="center" shrinkToFit="1"/>
    </xf>
    <xf numFmtId="0" fontId="3" fillId="2" borderId="0" xfId="0" applyFont="1" applyFill="1" applyBorder="1" applyAlignment="1">
      <alignment horizontal="right"/>
    </xf>
    <xf numFmtId="0" fontId="8" fillId="2" borderId="33"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3"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30" xfId="0" applyFont="1" applyFill="1" applyBorder="1" applyAlignment="1">
      <alignment horizontal="center" vertical="center"/>
    </xf>
    <xf numFmtId="0" fontId="12" fillId="2" borderId="0" xfId="0" applyFont="1" applyFill="1" applyAlignment="1">
      <alignment horizontal="left" vertical="center"/>
    </xf>
    <xf numFmtId="0" fontId="12" fillId="2" borderId="0" xfId="0" quotePrefix="1" applyFont="1" applyFill="1" applyAlignment="1">
      <alignment horizontal="left" vertical="center"/>
    </xf>
    <xf numFmtId="0" fontId="3" fillId="2" borderId="11"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12" fillId="2" borderId="0" xfId="0" applyFont="1" applyFill="1" applyAlignment="1">
      <alignment horizontal="center" vertical="center"/>
    </xf>
    <xf numFmtId="0" fontId="0" fillId="4" borderId="11" xfId="0" applyFont="1" applyFill="1" applyBorder="1" applyAlignment="1">
      <alignment horizontal="left" vertical="center" shrinkToFit="1"/>
    </xf>
    <xf numFmtId="0" fontId="0" fillId="4" borderId="10" xfId="0" applyFont="1" applyFill="1" applyBorder="1" applyAlignment="1">
      <alignment horizontal="left" vertical="center" shrinkToFit="1"/>
    </xf>
    <xf numFmtId="0" fontId="0" fillId="4" borderId="0" xfId="0" applyFont="1" applyFill="1" applyBorder="1" applyAlignment="1">
      <alignment horizontal="left" vertical="center" shrinkToFit="1"/>
    </xf>
    <xf numFmtId="0" fontId="0" fillId="4" borderId="8" xfId="0" applyFont="1" applyFill="1" applyBorder="1" applyAlignment="1">
      <alignment horizontal="left" vertical="center" shrinkToFit="1"/>
    </xf>
    <xf numFmtId="0" fontId="0" fillId="4" borderId="12" xfId="0" applyFont="1" applyFill="1" applyBorder="1" applyAlignment="1">
      <alignment horizontal="left" vertical="center"/>
    </xf>
    <xf numFmtId="0" fontId="0" fillId="4" borderId="11" xfId="0" applyFont="1" applyFill="1" applyBorder="1" applyAlignment="1">
      <alignment horizontal="left" vertical="center"/>
    </xf>
    <xf numFmtId="0" fontId="0" fillId="4" borderId="9" xfId="0" applyFont="1" applyFill="1" applyBorder="1" applyAlignment="1">
      <alignment horizontal="left" vertical="center"/>
    </xf>
    <xf numFmtId="0" fontId="0" fillId="4" borderId="0" xfId="0" applyFont="1" applyFill="1" applyBorder="1" applyAlignment="1">
      <alignment horizontal="left" vertical="center"/>
    </xf>
    <xf numFmtId="0" fontId="18" fillId="4" borderId="44" xfId="0" applyFont="1" applyFill="1" applyBorder="1" applyAlignment="1">
      <alignment horizontal="center" vertical="center"/>
    </xf>
    <xf numFmtId="0" fontId="18" fillId="4" borderId="32" xfId="0" applyFont="1" applyFill="1" applyBorder="1" applyAlignment="1">
      <alignment horizontal="center" vertical="center"/>
    </xf>
    <xf numFmtId="0" fontId="18" fillId="4" borderId="45" xfId="0" applyFont="1" applyFill="1" applyBorder="1" applyAlignment="1">
      <alignment horizontal="center" vertical="center"/>
    </xf>
    <xf numFmtId="0" fontId="17" fillId="0" borderId="0" xfId="0" applyFont="1" applyAlignment="1">
      <alignment vertical="center"/>
    </xf>
    <xf numFmtId="0" fontId="6" fillId="2" borderId="1"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3" fillId="2" borderId="11" xfId="0" applyFont="1" applyFill="1" applyBorder="1" applyAlignment="1">
      <alignment horizontal="center"/>
    </xf>
    <xf numFmtId="0" fontId="3" fillId="2" borderId="6" xfId="0" applyFont="1" applyFill="1" applyBorder="1" applyAlignment="1">
      <alignment horizontal="center"/>
    </xf>
    <xf numFmtId="0" fontId="6" fillId="2" borderId="11" xfId="0" applyFont="1" applyFill="1" applyBorder="1" applyAlignment="1">
      <alignment horizontal="center"/>
    </xf>
    <xf numFmtId="0" fontId="6" fillId="2" borderId="6" xfId="0" applyFont="1" applyFill="1" applyBorder="1" applyAlignment="1">
      <alignment horizontal="center"/>
    </xf>
    <xf numFmtId="0" fontId="3" fillId="2" borderId="0" xfId="0" applyFont="1" applyFill="1" applyAlignment="1">
      <alignment horizontal="left" shrinkToFit="1"/>
    </xf>
    <xf numFmtId="0" fontId="3" fillId="2" borderId="8" xfId="0" applyFont="1" applyFill="1" applyBorder="1" applyAlignment="1">
      <alignment horizontal="left" shrinkToFit="1"/>
    </xf>
    <xf numFmtId="0" fontId="6" fillId="2" borderId="1" xfId="0" applyFont="1" applyFill="1" applyBorder="1" applyAlignment="1">
      <alignment horizontal="center" vertical="center" shrinkToFit="1"/>
    </xf>
    <xf numFmtId="0" fontId="6" fillId="2" borderId="18" xfId="0" applyFont="1" applyFill="1" applyBorder="1" applyAlignment="1">
      <alignment horizontal="center" vertical="center" shrinkToFit="1"/>
    </xf>
    <xf numFmtId="0" fontId="6" fillId="2" borderId="46" xfId="0" applyFont="1" applyFill="1" applyBorder="1" applyAlignment="1">
      <alignment horizontal="center" vertical="center" shrinkToFit="1"/>
    </xf>
    <xf numFmtId="0" fontId="8" fillId="2" borderId="46" xfId="0" applyFont="1" applyFill="1" applyBorder="1" applyAlignment="1">
      <alignment horizontal="center" vertical="center" shrinkToFit="1"/>
    </xf>
    <xf numFmtId="0" fontId="6" fillId="2" borderId="14"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8" fillId="2" borderId="33" xfId="0" applyFont="1" applyFill="1" applyBorder="1" applyAlignment="1">
      <alignment horizontal="center" vertical="center" shrinkToFit="1"/>
    </xf>
    <xf numFmtId="0" fontId="3" fillId="2" borderId="0" xfId="0" applyFont="1" applyFill="1" applyAlignment="1">
      <alignment horizontal="right"/>
    </xf>
    <xf numFmtId="0" fontId="8" fillId="2" borderId="0" xfId="0" applyFont="1" applyFill="1" applyAlignment="1">
      <alignment horizontal="left"/>
    </xf>
    <xf numFmtId="0" fontId="5" fillId="2" borderId="0" xfId="0" applyFont="1" applyFill="1" applyAlignment="1">
      <alignment horizontal="left"/>
    </xf>
  </cellXfs>
  <cellStyles count="9">
    <cellStyle name="ハイパーリンク 2" xfId="1"/>
    <cellStyle name="桁区切り" xfId="2" builtinId="6"/>
    <cellStyle name="桁区切り 2" xfId="3"/>
    <cellStyle name="桁区切り 3" xfId="4"/>
    <cellStyle name="通貨 2" xfId="5"/>
    <cellStyle name="標準" xfId="0" builtinId="0"/>
    <cellStyle name="標準 2" xfId="6"/>
    <cellStyle name="標準 3" xfId="7"/>
    <cellStyle name="標準 4"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79375</xdr:colOff>
      <xdr:row>0</xdr:row>
      <xdr:rowOff>0</xdr:rowOff>
    </xdr:from>
    <xdr:to>
      <xdr:col>8</xdr:col>
      <xdr:colOff>412750</xdr:colOff>
      <xdr:row>41</xdr:row>
      <xdr:rowOff>47625</xdr:rowOff>
    </xdr:to>
    <xdr:pic>
      <xdr:nvPicPr>
        <xdr:cNvPr id="2" name="図 1"/>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10000" contrast="10000"/>
                  </a14:imgEffect>
                </a14:imgLayer>
              </a14:imgProps>
            </a:ext>
            <a:ext uri="{28A0092B-C50C-407E-A947-70E740481C1C}">
              <a14:useLocalDpi xmlns:a14="http://schemas.microsoft.com/office/drawing/2010/main" val="0"/>
            </a:ext>
          </a:extLst>
        </a:blip>
        <a:srcRect l="11862" t="6406" r="12167" b="16461"/>
        <a:stretch/>
      </xdr:blipFill>
      <xdr:spPr>
        <a:xfrm rot="5400000">
          <a:off x="-627062" y="706437"/>
          <a:ext cx="7207250" cy="579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361951</xdr:colOff>
      <xdr:row>46</xdr:row>
      <xdr:rowOff>19050</xdr:rowOff>
    </xdr:from>
    <xdr:to>
      <xdr:col>4</xdr:col>
      <xdr:colOff>1190626</xdr:colOff>
      <xdr:row>49</xdr:row>
      <xdr:rowOff>0</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608" t="87550" r="15410" b="3234"/>
        <a:stretch/>
      </xdr:blipFill>
      <xdr:spPr>
        <a:xfrm>
          <a:off x="361951" y="9572625"/>
          <a:ext cx="6057900"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23</xdr:row>
      <xdr:rowOff>25401</xdr:rowOff>
    </xdr:from>
    <xdr:to>
      <xdr:col>8</xdr:col>
      <xdr:colOff>55880</xdr:colOff>
      <xdr:row>23</xdr:row>
      <xdr:rowOff>47625</xdr:rowOff>
    </xdr:to>
    <xdr:cxnSp macro="">
      <xdr:nvCxnSpPr>
        <xdr:cNvPr id="2" name="直線コネクタ 1"/>
        <xdr:cNvCxnSpPr/>
      </xdr:nvCxnSpPr>
      <xdr:spPr>
        <a:xfrm flipV="1">
          <a:off x="19050" y="5006976"/>
          <a:ext cx="5530850"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215900</xdr:colOff>
      <xdr:row>0</xdr:row>
      <xdr:rowOff>0</xdr:rowOff>
    </xdr:from>
    <xdr:to>
      <xdr:col>9</xdr:col>
      <xdr:colOff>342900</xdr:colOff>
      <xdr:row>57</xdr:row>
      <xdr:rowOff>152400</xdr:rowOff>
    </xdr:to>
    <xdr:pic>
      <xdr:nvPicPr>
        <xdr:cNvPr id="4"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40" t="3934" r="12788" b="10796"/>
        <a:stretch/>
      </xdr:blipFill>
      <xdr:spPr bwMode="auto">
        <a:xfrm>
          <a:off x="215900" y="0"/>
          <a:ext cx="6299200" cy="1028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114300</xdr:colOff>
      <xdr:row>0</xdr:row>
      <xdr:rowOff>0</xdr:rowOff>
    </xdr:from>
    <xdr:to>
      <xdr:col>20</xdr:col>
      <xdr:colOff>85725</xdr:colOff>
      <xdr:row>56</xdr:row>
      <xdr:rowOff>114300</xdr:rowOff>
    </xdr:to>
    <xdr:pic>
      <xdr:nvPicPr>
        <xdr:cNvPr id="5" name="図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77" t="6120" r="13881" b="9491"/>
        <a:stretch>
          <a:fillRect/>
        </a:stretch>
      </xdr:blipFill>
      <xdr:spPr bwMode="auto">
        <a:xfrm>
          <a:off x="6972300" y="0"/>
          <a:ext cx="6829425" cy="1007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xdr:colOff>
      <xdr:row>30</xdr:row>
      <xdr:rowOff>25401</xdr:rowOff>
    </xdr:from>
    <xdr:to>
      <xdr:col>8</xdr:col>
      <xdr:colOff>55880</xdr:colOff>
      <xdr:row>30</xdr:row>
      <xdr:rowOff>47625</xdr:rowOff>
    </xdr:to>
    <xdr:cxnSp macro="">
      <xdr:nvCxnSpPr>
        <xdr:cNvPr id="2" name="直線コネクタ 1"/>
        <xdr:cNvCxnSpPr/>
      </xdr:nvCxnSpPr>
      <xdr:spPr>
        <a:xfrm flipV="1">
          <a:off x="19050" y="5006976"/>
          <a:ext cx="7083425"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mailto:y-imai@toyo-paper.co.jp"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50" workbookViewId="0">
      <selection activeCell="K17" sqref="K17"/>
    </sheetView>
  </sheetViews>
  <sheetFormatPr defaultRowHeight="13.5"/>
  <sheetData/>
  <phoneticPr fontId="2"/>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4"/>
  <sheetViews>
    <sheetView view="pageBreakPreview" zoomScale="75" zoomScaleNormal="100" zoomScaleSheetLayoutView="75" workbookViewId="0">
      <selection activeCell="C33" sqref="C33"/>
    </sheetView>
  </sheetViews>
  <sheetFormatPr defaultRowHeight="13.5"/>
  <cols>
    <col min="1" max="1" width="3.5" style="175" customWidth="1"/>
    <col min="2" max="2" width="10.5" style="175" customWidth="1"/>
    <col min="3" max="9" width="9" style="175"/>
    <col min="10" max="10" width="3.5" style="175" customWidth="1"/>
    <col min="11" max="11" width="4.375" style="175" customWidth="1"/>
    <col min="12" max="12" width="14.25" style="175" customWidth="1"/>
    <col min="13" max="13" width="4.625" style="175" customWidth="1"/>
    <col min="14" max="14" width="21.375" style="175" customWidth="1"/>
    <col min="15" max="15" width="32.375" style="175" customWidth="1"/>
    <col min="16" max="16384" width="9" style="175"/>
  </cols>
  <sheetData>
    <row r="1" spans="2:15" ht="13.5" customHeight="1">
      <c r="E1" s="314" t="s">
        <v>80</v>
      </c>
      <c r="F1" s="314"/>
      <c r="G1" s="314"/>
      <c r="H1" s="314"/>
      <c r="I1" s="314"/>
      <c r="L1" s="315" t="s">
        <v>461</v>
      </c>
      <c r="M1" s="315"/>
      <c r="N1" s="315"/>
      <c r="O1" s="315"/>
    </row>
    <row r="2" spans="2:15" ht="13.5" customHeight="1">
      <c r="E2" s="314" t="s">
        <v>84</v>
      </c>
      <c r="F2" s="314"/>
      <c r="G2" s="314"/>
      <c r="H2" s="314"/>
      <c r="I2" s="314"/>
      <c r="L2" s="315"/>
      <c r="M2" s="315"/>
      <c r="N2" s="315"/>
      <c r="O2" s="315"/>
    </row>
    <row r="3" spans="2:15" ht="13.5" customHeight="1"/>
    <row r="4" spans="2:15" ht="13.5" customHeight="1">
      <c r="L4" s="175" t="s">
        <v>83</v>
      </c>
      <c r="M4" s="176"/>
      <c r="N4" s="176"/>
      <c r="O4" s="176"/>
    </row>
    <row r="5" spans="2:15" ht="13.5" customHeight="1">
      <c r="B5" s="315" t="s">
        <v>462</v>
      </c>
      <c r="C5" s="315"/>
      <c r="D5" s="315"/>
      <c r="E5" s="315"/>
      <c r="F5" s="315"/>
      <c r="G5" s="315"/>
      <c r="H5" s="315"/>
      <c r="I5" s="315"/>
      <c r="L5" s="177" t="s">
        <v>33</v>
      </c>
      <c r="M5" s="318" t="s">
        <v>82</v>
      </c>
      <c r="N5" s="321" t="s">
        <v>34</v>
      </c>
      <c r="O5" s="178" t="s">
        <v>25</v>
      </c>
    </row>
    <row r="6" spans="2:15" ht="13.5" customHeight="1">
      <c r="B6" s="315"/>
      <c r="C6" s="315"/>
      <c r="D6" s="315"/>
      <c r="E6" s="315"/>
      <c r="F6" s="315"/>
      <c r="G6" s="315"/>
      <c r="H6" s="315"/>
      <c r="I6" s="315"/>
      <c r="L6" s="316" t="s">
        <v>81</v>
      </c>
      <c r="M6" s="319"/>
      <c r="N6" s="319"/>
      <c r="O6" s="319" t="s">
        <v>35</v>
      </c>
    </row>
    <row r="7" spans="2:15" ht="13.5" customHeight="1">
      <c r="L7" s="317"/>
      <c r="M7" s="320"/>
      <c r="N7" s="320"/>
      <c r="O7" s="320"/>
    </row>
    <row r="8" spans="2:15" ht="13.5" customHeight="1">
      <c r="B8" s="175" t="s">
        <v>1</v>
      </c>
      <c r="L8" s="305"/>
      <c r="M8" s="308"/>
      <c r="N8" s="305"/>
      <c r="O8" s="200"/>
    </row>
    <row r="9" spans="2:15" ht="13.5" customHeight="1">
      <c r="B9" s="175" t="s">
        <v>463</v>
      </c>
      <c r="L9" s="306"/>
      <c r="M9" s="309"/>
      <c r="N9" s="306"/>
      <c r="O9" s="311"/>
    </row>
    <row r="10" spans="2:15">
      <c r="L10" s="306"/>
      <c r="M10" s="309"/>
      <c r="N10" s="306"/>
      <c r="O10" s="311"/>
    </row>
    <row r="11" spans="2:15">
      <c r="L11" s="306"/>
      <c r="M11" s="309"/>
      <c r="N11" s="306"/>
      <c r="O11" s="311"/>
    </row>
    <row r="12" spans="2:15" ht="17.25" customHeight="1">
      <c r="B12" s="175" t="s">
        <v>2</v>
      </c>
      <c r="C12" s="179" t="s">
        <v>464</v>
      </c>
      <c r="L12" s="306"/>
      <c r="M12" s="309"/>
      <c r="N12" s="312"/>
      <c r="O12" s="201"/>
    </row>
    <row r="13" spans="2:15" ht="13.5" customHeight="1">
      <c r="L13" s="306"/>
      <c r="M13" s="309"/>
      <c r="N13" s="306"/>
      <c r="O13" s="311"/>
    </row>
    <row r="14" spans="2:15" ht="14.25" customHeight="1">
      <c r="B14" s="175" t="s">
        <v>3</v>
      </c>
      <c r="C14" s="180" t="s">
        <v>330</v>
      </c>
      <c r="E14" s="181"/>
      <c r="L14" s="306"/>
      <c r="M14" s="309"/>
      <c r="N14" s="306"/>
      <c r="O14" s="311"/>
    </row>
    <row r="15" spans="2:15" ht="13.5" customHeight="1">
      <c r="L15" s="307"/>
      <c r="M15" s="310"/>
      <c r="N15" s="307"/>
      <c r="O15" s="313"/>
    </row>
    <row r="16" spans="2:15" ht="17.25" customHeight="1">
      <c r="B16" s="175" t="s">
        <v>4</v>
      </c>
      <c r="C16" s="175" t="s">
        <v>80</v>
      </c>
      <c r="L16" s="305"/>
      <c r="M16" s="308"/>
      <c r="N16" s="305"/>
      <c r="O16" s="200"/>
    </row>
    <row r="17" spans="2:15" ht="13.5" customHeight="1">
      <c r="L17" s="306"/>
      <c r="M17" s="309"/>
      <c r="N17" s="306"/>
      <c r="O17" s="311"/>
    </row>
    <row r="18" spans="2:15" ht="13.5" customHeight="1">
      <c r="B18" s="182" t="s">
        <v>79</v>
      </c>
      <c r="C18" s="182" t="s">
        <v>78</v>
      </c>
      <c r="L18" s="306"/>
      <c r="M18" s="309"/>
      <c r="N18" s="306"/>
      <c r="O18" s="311"/>
    </row>
    <row r="19" spans="2:15" ht="13.5" customHeight="1">
      <c r="L19" s="306"/>
      <c r="M19" s="309"/>
      <c r="N19" s="306"/>
      <c r="O19" s="311"/>
    </row>
    <row r="20" spans="2:15" ht="17.25" customHeight="1">
      <c r="B20" s="175" t="s">
        <v>37</v>
      </c>
      <c r="C20" s="175" t="s">
        <v>77</v>
      </c>
      <c r="L20" s="306"/>
      <c r="M20" s="309"/>
      <c r="N20" s="312"/>
      <c r="O20" s="201"/>
    </row>
    <row r="21" spans="2:15" ht="13.5" customHeight="1">
      <c r="C21" s="175" t="s">
        <v>76</v>
      </c>
      <c r="L21" s="306"/>
      <c r="M21" s="309"/>
      <c r="N21" s="306"/>
      <c r="O21" s="311"/>
    </row>
    <row r="22" spans="2:15" ht="13.5" customHeight="1">
      <c r="L22" s="306"/>
      <c r="M22" s="309"/>
      <c r="N22" s="306"/>
      <c r="O22" s="311"/>
    </row>
    <row r="23" spans="2:15" ht="13.5" customHeight="1">
      <c r="B23" s="175" t="s">
        <v>36</v>
      </c>
      <c r="C23" s="175" t="s">
        <v>331</v>
      </c>
      <c r="L23" s="307"/>
      <c r="M23" s="310"/>
      <c r="N23" s="307"/>
      <c r="O23" s="313"/>
    </row>
    <row r="24" spans="2:15" ht="17.25" customHeight="1">
      <c r="C24" s="175" t="s">
        <v>332</v>
      </c>
      <c r="L24" s="305"/>
      <c r="M24" s="308"/>
      <c r="N24" s="305"/>
      <c r="O24" s="200"/>
    </row>
    <row r="25" spans="2:15" ht="14.45" customHeight="1">
      <c r="C25" s="198"/>
      <c r="D25" s="198"/>
      <c r="E25" s="198"/>
      <c r="F25" s="198"/>
      <c r="G25" s="198"/>
      <c r="H25" s="198"/>
      <c r="I25" s="198"/>
      <c r="J25" s="198"/>
      <c r="K25" s="199"/>
      <c r="L25" s="306"/>
      <c r="M25" s="309"/>
      <c r="N25" s="306"/>
      <c r="O25" s="311"/>
    </row>
    <row r="26" spans="2:15" ht="13.5" customHeight="1">
      <c r="B26" s="175" t="s">
        <v>335</v>
      </c>
      <c r="C26" s="198"/>
      <c r="D26" s="198"/>
      <c r="E26" s="198"/>
      <c r="F26" s="198"/>
      <c r="G26" s="198"/>
      <c r="H26" s="198"/>
      <c r="I26" s="198"/>
      <c r="J26" s="198"/>
      <c r="K26" s="199"/>
      <c r="L26" s="306"/>
      <c r="M26" s="309"/>
      <c r="N26" s="306"/>
      <c r="O26" s="311"/>
    </row>
    <row r="27" spans="2:15" ht="14.25" customHeight="1">
      <c r="B27" s="198" t="s">
        <v>334</v>
      </c>
      <c r="L27" s="306"/>
      <c r="M27" s="309"/>
      <c r="N27" s="306"/>
      <c r="O27" s="311"/>
    </row>
    <row r="28" spans="2:15" ht="17.25" customHeight="1">
      <c r="B28" s="198" t="s">
        <v>333</v>
      </c>
      <c r="L28" s="306"/>
      <c r="M28" s="309"/>
      <c r="N28" s="312"/>
      <c r="O28" s="201"/>
    </row>
    <row r="29" spans="2:15" ht="13.5" customHeight="1">
      <c r="L29" s="306"/>
      <c r="M29" s="309"/>
      <c r="N29" s="306"/>
      <c r="O29" s="311"/>
    </row>
    <row r="30" spans="2:15" ht="13.5" customHeight="1">
      <c r="B30" s="175" t="s">
        <v>38</v>
      </c>
      <c r="C30" s="175" t="s">
        <v>75</v>
      </c>
      <c r="L30" s="306"/>
      <c r="M30" s="309"/>
      <c r="N30" s="306"/>
      <c r="O30" s="311"/>
    </row>
    <row r="31" spans="2:15" ht="13.5" customHeight="1">
      <c r="L31" s="307"/>
      <c r="M31" s="310"/>
      <c r="N31" s="307"/>
      <c r="O31" s="313"/>
    </row>
    <row r="32" spans="2:15" ht="17.25" customHeight="1">
      <c r="B32" s="175" t="s">
        <v>39</v>
      </c>
      <c r="C32" s="175" t="s">
        <v>74</v>
      </c>
      <c r="L32" s="305"/>
      <c r="M32" s="308"/>
      <c r="N32" s="305"/>
      <c r="O32" s="200"/>
    </row>
    <row r="33" spans="2:15" ht="13.5" customHeight="1">
      <c r="L33" s="306"/>
      <c r="M33" s="309"/>
      <c r="N33" s="306"/>
      <c r="O33" s="311"/>
    </row>
    <row r="34" spans="2:15" ht="13.5" customHeight="1">
      <c r="B34" s="175" t="s">
        <v>40</v>
      </c>
      <c r="C34" s="175" t="s">
        <v>41</v>
      </c>
      <c r="L34" s="306"/>
      <c r="M34" s="309"/>
      <c r="N34" s="306"/>
      <c r="O34" s="311"/>
    </row>
    <row r="35" spans="2:15" ht="13.5" customHeight="1">
      <c r="L35" s="306"/>
      <c r="M35" s="309"/>
      <c r="N35" s="306"/>
      <c r="O35" s="311"/>
    </row>
    <row r="36" spans="2:15" ht="17.25" customHeight="1">
      <c r="B36" s="175" t="s">
        <v>42</v>
      </c>
      <c r="C36" s="175" t="s">
        <v>73</v>
      </c>
      <c r="L36" s="306"/>
      <c r="M36" s="309"/>
      <c r="N36" s="312"/>
      <c r="O36" s="201"/>
    </row>
    <row r="37" spans="2:15" ht="13.5" customHeight="1">
      <c r="L37" s="306"/>
      <c r="M37" s="309"/>
      <c r="N37" s="306"/>
      <c r="O37" s="311"/>
    </row>
    <row r="38" spans="2:15" ht="13.5" customHeight="1">
      <c r="B38" s="175" t="s">
        <v>44</v>
      </c>
      <c r="C38" s="175" t="s">
        <v>497</v>
      </c>
      <c r="L38" s="306"/>
      <c r="M38" s="309"/>
      <c r="N38" s="306"/>
      <c r="O38" s="311"/>
    </row>
    <row r="39" spans="2:15" ht="13.5" customHeight="1">
      <c r="L39" s="307"/>
      <c r="M39" s="310"/>
      <c r="N39" s="307"/>
      <c r="O39" s="313"/>
    </row>
    <row r="40" spans="2:15" ht="14.25">
      <c r="B40" s="182" t="s">
        <v>6</v>
      </c>
      <c r="C40" s="182" t="s">
        <v>72</v>
      </c>
      <c r="L40" s="305"/>
      <c r="M40" s="308"/>
      <c r="N40" s="305"/>
      <c r="O40" s="200"/>
    </row>
    <row r="41" spans="2:15">
      <c r="L41" s="306"/>
      <c r="M41" s="309"/>
      <c r="N41" s="306"/>
      <c r="O41" s="311"/>
    </row>
    <row r="42" spans="2:15">
      <c r="B42" s="182" t="s">
        <v>71</v>
      </c>
      <c r="C42" s="182" t="s">
        <v>70</v>
      </c>
      <c r="D42" s="183"/>
      <c r="E42" s="182"/>
      <c r="F42" s="182"/>
      <c r="G42" s="182"/>
      <c r="H42" s="182"/>
      <c r="L42" s="306"/>
      <c r="M42" s="309"/>
      <c r="N42" s="306"/>
      <c r="O42" s="311"/>
    </row>
    <row r="43" spans="2:15">
      <c r="B43" s="182"/>
      <c r="C43" s="184"/>
      <c r="D43" s="185"/>
      <c r="E43" s="185"/>
      <c r="F43" s="186"/>
      <c r="G43" s="182"/>
      <c r="H43" s="182"/>
      <c r="L43" s="306"/>
      <c r="M43" s="309"/>
      <c r="N43" s="306"/>
      <c r="O43" s="311"/>
    </row>
    <row r="44" spans="2:15" ht="14.25">
      <c r="B44" s="182"/>
      <c r="C44" s="187" t="s">
        <v>69</v>
      </c>
      <c r="D44" s="183"/>
      <c r="E44" s="183"/>
      <c r="F44" s="188"/>
      <c r="G44" s="182"/>
      <c r="H44" s="182"/>
      <c r="L44" s="306"/>
      <c r="M44" s="309"/>
      <c r="N44" s="312"/>
      <c r="O44" s="201"/>
    </row>
    <row r="45" spans="2:15">
      <c r="B45" s="182"/>
      <c r="C45" s="187" t="s">
        <v>68</v>
      </c>
      <c r="D45" s="183"/>
      <c r="E45" s="183"/>
      <c r="F45" s="188"/>
      <c r="G45" s="182"/>
      <c r="H45" s="182"/>
      <c r="L45" s="306"/>
      <c r="M45" s="309"/>
      <c r="N45" s="306"/>
      <c r="O45" s="311"/>
    </row>
    <row r="46" spans="2:15">
      <c r="B46" s="182"/>
      <c r="C46" s="187" t="s">
        <v>67</v>
      </c>
      <c r="D46" s="183"/>
      <c r="E46" s="183"/>
      <c r="F46" s="188"/>
      <c r="G46" s="182"/>
      <c r="H46" s="182"/>
      <c r="L46" s="306"/>
      <c r="M46" s="309"/>
      <c r="N46" s="306"/>
      <c r="O46" s="311"/>
    </row>
    <row r="47" spans="2:15">
      <c r="B47" s="182"/>
      <c r="C47" s="187" t="s">
        <v>66</v>
      </c>
      <c r="D47" s="183"/>
      <c r="E47" s="183"/>
      <c r="F47" s="188"/>
      <c r="G47" s="182"/>
      <c r="H47" s="182"/>
      <c r="I47" s="189"/>
      <c r="L47" s="307"/>
      <c r="M47" s="310"/>
      <c r="N47" s="307"/>
      <c r="O47" s="313"/>
    </row>
    <row r="48" spans="2:15">
      <c r="B48" s="182"/>
      <c r="C48" s="190"/>
      <c r="D48" s="191"/>
      <c r="E48" s="191"/>
      <c r="F48" s="192"/>
      <c r="G48" s="182"/>
      <c r="H48" s="182"/>
      <c r="L48" s="175" t="s">
        <v>498</v>
      </c>
      <c r="O48" s="175" t="s">
        <v>8</v>
      </c>
    </row>
    <row r="49" spans="2:15">
      <c r="B49" s="182"/>
      <c r="C49" s="182"/>
      <c r="D49" s="183"/>
      <c r="E49" s="182"/>
      <c r="F49" s="182"/>
      <c r="G49" s="182"/>
      <c r="H49" s="182"/>
      <c r="N49" s="300"/>
      <c r="O49" s="300"/>
    </row>
    <row r="50" spans="2:15">
      <c r="B50" s="182" t="s">
        <v>9</v>
      </c>
      <c r="C50" s="175" t="s">
        <v>65</v>
      </c>
      <c r="D50" s="193"/>
      <c r="L50" s="175" t="s">
        <v>11</v>
      </c>
      <c r="N50" s="301"/>
      <c r="O50" s="301"/>
    </row>
    <row r="51" spans="2:15">
      <c r="B51" s="182"/>
      <c r="D51" s="193"/>
      <c r="E51" s="175" t="s">
        <v>64</v>
      </c>
      <c r="N51" s="302"/>
      <c r="O51" s="302"/>
    </row>
    <row r="52" spans="2:15">
      <c r="B52" s="182"/>
      <c r="C52" s="182"/>
      <c r="D52" s="182"/>
      <c r="E52" s="182"/>
      <c r="F52" s="182"/>
      <c r="G52" s="182"/>
      <c r="H52" s="182"/>
      <c r="L52" s="175" t="s">
        <v>12</v>
      </c>
      <c r="N52" s="301"/>
      <c r="O52" s="301"/>
    </row>
    <row r="53" spans="2:15">
      <c r="B53" s="182" t="s">
        <v>21</v>
      </c>
      <c r="C53" s="182" t="s">
        <v>22</v>
      </c>
      <c r="D53" s="182"/>
      <c r="E53" s="182"/>
      <c r="F53" s="182"/>
      <c r="G53" s="182"/>
      <c r="H53" s="182"/>
      <c r="N53" s="303"/>
      <c r="O53" s="303"/>
    </row>
    <row r="54" spans="2:15">
      <c r="L54" s="175" t="s">
        <v>336</v>
      </c>
      <c r="N54" s="304"/>
      <c r="O54" s="304"/>
    </row>
  </sheetData>
  <mergeCells count="41">
    <mergeCell ref="E1:I1"/>
    <mergeCell ref="E2:I2"/>
    <mergeCell ref="L1:O2"/>
    <mergeCell ref="L6:L7"/>
    <mergeCell ref="M5:M7"/>
    <mergeCell ref="N5:N7"/>
    <mergeCell ref="O6:O7"/>
    <mergeCell ref="B5:I6"/>
    <mergeCell ref="L8:L15"/>
    <mergeCell ref="M8:M15"/>
    <mergeCell ref="N8:N11"/>
    <mergeCell ref="O9:O11"/>
    <mergeCell ref="O13:O15"/>
    <mergeCell ref="N12:N15"/>
    <mergeCell ref="L16:L23"/>
    <mergeCell ref="M16:M23"/>
    <mergeCell ref="N16:N19"/>
    <mergeCell ref="O17:O19"/>
    <mergeCell ref="N20:N23"/>
    <mergeCell ref="O21:O23"/>
    <mergeCell ref="L24:L31"/>
    <mergeCell ref="M24:M31"/>
    <mergeCell ref="N24:N27"/>
    <mergeCell ref="O25:O27"/>
    <mergeCell ref="N28:N31"/>
    <mergeCell ref="O29:O31"/>
    <mergeCell ref="L32:L39"/>
    <mergeCell ref="M32:M39"/>
    <mergeCell ref="N32:N35"/>
    <mergeCell ref="O33:O35"/>
    <mergeCell ref="N36:N39"/>
    <mergeCell ref="O37:O39"/>
    <mergeCell ref="N49:O50"/>
    <mergeCell ref="N51:O52"/>
    <mergeCell ref="N53:O54"/>
    <mergeCell ref="L40:L47"/>
    <mergeCell ref="M40:M47"/>
    <mergeCell ref="N40:N43"/>
    <mergeCell ref="O41:O43"/>
    <mergeCell ref="N44:N47"/>
    <mergeCell ref="O45:O47"/>
  </mergeCells>
  <phoneticPr fontId="2"/>
  <pageMargins left="0.59055118110236227" right="0.19685039370078741" top="0.19685039370078741" bottom="0" header="0.51181102362204722" footer="0.51181102362204722"/>
  <pageSetup paperSize="9" scale="81" orientation="landscape" horizontalDpi="0"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1"/>
  <sheetViews>
    <sheetView view="pageBreakPreview" zoomScale="75" zoomScaleNormal="100" zoomScaleSheetLayoutView="75" workbookViewId="0">
      <selection activeCell="J37" sqref="J37"/>
    </sheetView>
  </sheetViews>
  <sheetFormatPr defaultRowHeight="12.95" customHeight="1"/>
  <cols>
    <col min="1" max="1" width="6.25" style="2" customWidth="1"/>
    <col min="2" max="9" width="9" style="2"/>
    <col min="10" max="10" width="6" style="2" customWidth="1"/>
    <col min="11" max="11" width="5.25" style="2" customWidth="1"/>
    <col min="12" max="12" width="15.25" style="2" customWidth="1"/>
    <col min="13" max="13" width="11.625" style="2" customWidth="1"/>
    <col min="14" max="14" width="9.5" style="2" customWidth="1"/>
    <col min="15" max="16" width="15.75" style="2" customWidth="1"/>
    <col min="17" max="17" width="5.125" style="2" customWidth="1"/>
    <col min="18" max="16384" width="9" style="2"/>
  </cols>
  <sheetData>
    <row r="1" spans="1:16" ht="12.95" customHeight="1">
      <c r="A1" s="5"/>
      <c r="B1" s="5"/>
      <c r="C1" s="5"/>
      <c r="D1" s="5"/>
      <c r="E1" s="314" t="s">
        <v>80</v>
      </c>
      <c r="F1" s="314"/>
      <c r="G1" s="314"/>
      <c r="H1" s="314"/>
      <c r="I1" s="314"/>
      <c r="J1" s="5"/>
      <c r="K1" s="5"/>
      <c r="L1" s="335" t="s">
        <v>468</v>
      </c>
      <c r="M1" s="335"/>
      <c r="N1" s="335"/>
      <c r="O1" s="335"/>
      <c r="P1" s="335"/>
    </row>
    <row r="2" spans="1:16" ht="12.95" customHeight="1">
      <c r="A2" s="5"/>
      <c r="B2" s="5"/>
      <c r="C2" s="5"/>
      <c r="D2" s="5"/>
      <c r="E2" s="314" t="s">
        <v>84</v>
      </c>
      <c r="F2" s="314"/>
      <c r="G2" s="314"/>
      <c r="H2" s="314"/>
      <c r="I2" s="314"/>
      <c r="J2" s="5"/>
      <c r="K2" s="5"/>
      <c r="L2" s="335"/>
      <c r="M2" s="335"/>
      <c r="N2" s="335"/>
      <c r="O2" s="335"/>
      <c r="P2" s="335"/>
    </row>
    <row r="3" spans="1:16" ht="12.95" customHeight="1">
      <c r="A3" s="5"/>
      <c r="B3" s="335" t="s">
        <v>465</v>
      </c>
      <c r="C3" s="335"/>
      <c r="D3" s="335"/>
      <c r="E3" s="335"/>
      <c r="F3" s="335"/>
      <c r="G3" s="335"/>
      <c r="H3" s="335"/>
      <c r="I3" s="335"/>
      <c r="J3" s="5"/>
      <c r="K3" s="5"/>
      <c r="L3" s="5" t="s">
        <v>32</v>
      </c>
      <c r="M3" s="5"/>
      <c r="N3" s="5"/>
      <c r="O3" s="5"/>
      <c r="P3" s="50" t="s">
        <v>107</v>
      </c>
    </row>
    <row r="4" spans="1:16" ht="12.95" customHeight="1">
      <c r="A4" s="5"/>
      <c r="B4" s="335"/>
      <c r="C4" s="335"/>
      <c r="D4" s="335"/>
      <c r="E4" s="335"/>
      <c r="F4" s="335"/>
      <c r="G4" s="335"/>
      <c r="H4" s="335"/>
      <c r="I4" s="335"/>
      <c r="J4" s="5"/>
      <c r="K4" s="5"/>
      <c r="L4" s="15" t="s">
        <v>33</v>
      </c>
      <c r="M4" s="336" t="s">
        <v>34</v>
      </c>
      <c r="N4" s="337"/>
      <c r="O4" s="336" t="s">
        <v>264</v>
      </c>
      <c r="P4" s="337"/>
    </row>
    <row r="5" spans="1:16" ht="12.95" customHeight="1">
      <c r="A5" s="5"/>
      <c r="B5" s="5"/>
      <c r="C5" s="76"/>
      <c r="D5" s="5"/>
      <c r="E5" s="5"/>
      <c r="F5" s="5"/>
      <c r="G5" s="5"/>
      <c r="H5" s="5"/>
      <c r="I5" s="5"/>
      <c r="J5" s="5"/>
      <c r="K5" s="5"/>
      <c r="L5" s="75" t="s">
        <v>106</v>
      </c>
      <c r="M5" s="338"/>
      <c r="N5" s="339"/>
      <c r="O5" s="338" t="s">
        <v>35</v>
      </c>
      <c r="P5" s="339"/>
    </row>
    <row r="6" spans="1:16" ht="12.95" customHeight="1">
      <c r="A6" s="5"/>
      <c r="B6" s="5"/>
      <c r="C6" s="5"/>
      <c r="D6" s="5"/>
      <c r="E6" s="5"/>
      <c r="F6" s="5"/>
      <c r="G6" s="5"/>
      <c r="H6" s="5"/>
      <c r="I6" s="5"/>
      <c r="J6" s="5"/>
      <c r="K6" s="5"/>
      <c r="L6" s="324"/>
      <c r="M6" s="325"/>
      <c r="N6" s="326"/>
      <c r="O6" s="340"/>
      <c r="P6" s="341"/>
    </row>
    <row r="7" spans="1:16" ht="12.95" customHeight="1">
      <c r="A7" s="5"/>
      <c r="B7" s="5" t="s">
        <v>1</v>
      </c>
      <c r="C7" s="5"/>
      <c r="D7" s="5"/>
      <c r="E7" s="5"/>
      <c r="F7" s="5"/>
      <c r="G7" s="5"/>
      <c r="H7" s="5"/>
      <c r="I7" s="5"/>
      <c r="J7" s="5"/>
      <c r="K7" s="5"/>
      <c r="L7" s="311"/>
      <c r="M7" s="327"/>
      <c r="N7" s="328"/>
      <c r="O7" s="342"/>
      <c r="P7" s="343"/>
    </row>
    <row r="8" spans="1:16" ht="12.95" customHeight="1">
      <c r="A8" s="5"/>
      <c r="B8" s="5" t="s">
        <v>466</v>
      </c>
      <c r="C8" s="5"/>
      <c r="D8" s="5"/>
      <c r="E8" s="5"/>
      <c r="F8" s="5"/>
      <c r="G8" s="5"/>
      <c r="H8" s="5"/>
      <c r="I8" s="5"/>
      <c r="J8" s="5"/>
      <c r="K8" s="5"/>
      <c r="L8" s="311"/>
      <c r="M8" s="327"/>
      <c r="N8" s="328"/>
      <c r="O8" s="327"/>
      <c r="P8" s="328"/>
    </row>
    <row r="9" spans="1:16" ht="12.95" customHeight="1">
      <c r="A9" s="5"/>
      <c r="B9" s="5"/>
      <c r="C9" s="5"/>
      <c r="D9" s="5"/>
      <c r="E9" s="5"/>
      <c r="F9" s="5"/>
      <c r="G9" s="5"/>
      <c r="H9" s="5"/>
      <c r="I9" s="5"/>
      <c r="J9" s="5"/>
      <c r="K9" s="5"/>
      <c r="L9" s="311"/>
      <c r="M9" s="329"/>
      <c r="N9" s="330"/>
      <c r="O9" s="329"/>
      <c r="P9" s="330"/>
    </row>
    <row r="10" spans="1:16" ht="12.95" customHeight="1">
      <c r="A10" s="5"/>
      <c r="B10" s="5" t="s">
        <v>263</v>
      </c>
      <c r="C10" s="74" t="s">
        <v>467</v>
      </c>
      <c r="D10" s="5"/>
      <c r="E10" s="5"/>
      <c r="F10" s="5"/>
      <c r="G10" s="5"/>
      <c r="H10" s="5"/>
      <c r="I10" s="5"/>
      <c r="J10" s="5"/>
      <c r="K10" s="5"/>
      <c r="L10" s="311"/>
      <c r="M10" s="331"/>
      <c r="N10" s="332"/>
      <c r="O10" s="344"/>
      <c r="P10" s="345"/>
    </row>
    <row r="11" spans="1:16" ht="12.95" customHeight="1">
      <c r="A11" s="5"/>
      <c r="B11" s="5"/>
      <c r="C11" s="5"/>
      <c r="D11" s="5"/>
      <c r="E11" s="5"/>
      <c r="F11" s="5"/>
      <c r="G11" s="5"/>
      <c r="H11" s="5"/>
      <c r="I11" s="5"/>
      <c r="J11" s="5"/>
      <c r="K11" s="5"/>
      <c r="L11" s="311"/>
      <c r="M11" s="327"/>
      <c r="N11" s="328"/>
      <c r="O11" s="327"/>
      <c r="P11" s="328"/>
    </row>
    <row r="12" spans="1:16" ht="12.95" customHeight="1">
      <c r="A12" s="5"/>
      <c r="B12" s="5" t="s">
        <v>3</v>
      </c>
      <c r="C12" s="5" t="s">
        <v>265</v>
      </c>
      <c r="D12" s="5"/>
      <c r="E12" s="5"/>
      <c r="F12" s="5"/>
      <c r="G12" s="5"/>
      <c r="H12" s="5"/>
      <c r="I12" s="5"/>
      <c r="J12" s="5"/>
      <c r="K12" s="5"/>
      <c r="L12" s="311"/>
      <c r="M12" s="327"/>
      <c r="N12" s="328"/>
      <c r="O12" s="327"/>
      <c r="P12" s="328"/>
    </row>
    <row r="13" spans="1:16" ht="12.95" customHeight="1">
      <c r="A13" s="5"/>
      <c r="B13" s="5"/>
      <c r="C13" s="5"/>
      <c r="D13" s="5"/>
      <c r="E13" s="5"/>
      <c r="F13" s="5"/>
      <c r="G13" s="5"/>
      <c r="H13" s="5"/>
      <c r="I13" s="5"/>
      <c r="J13" s="5"/>
      <c r="K13" s="5"/>
      <c r="L13" s="313"/>
      <c r="M13" s="333"/>
      <c r="N13" s="334"/>
      <c r="O13" s="333"/>
      <c r="P13" s="334"/>
    </row>
    <row r="14" spans="1:16" ht="12.95" customHeight="1">
      <c r="A14" s="5"/>
      <c r="B14" s="5" t="s">
        <v>4</v>
      </c>
      <c r="C14" s="5" t="s">
        <v>80</v>
      </c>
      <c r="D14" s="5"/>
      <c r="E14" s="5"/>
      <c r="F14" s="5"/>
      <c r="G14" s="5"/>
      <c r="H14" s="5"/>
      <c r="I14" s="5"/>
      <c r="J14" s="5"/>
      <c r="K14" s="5"/>
      <c r="L14" s="324"/>
      <c r="M14" s="325"/>
      <c r="N14" s="326"/>
      <c r="O14" s="340"/>
      <c r="P14" s="341"/>
    </row>
    <row r="15" spans="1:16" ht="12.95" customHeight="1">
      <c r="A15" s="5"/>
      <c r="B15" s="5"/>
      <c r="C15" s="5"/>
      <c r="D15" s="5"/>
      <c r="E15" s="5"/>
      <c r="F15" s="5"/>
      <c r="G15" s="5"/>
      <c r="H15" s="5"/>
      <c r="I15" s="5"/>
      <c r="J15" s="5"/>
      <c r="K15" s="5"/>
      <c r="L15" s="311"/>
      <c r="M15" s="327"/>
      <c r="N15" s="328"/>
      <c r="O15" s="342"/>
      <c r="P15" s="343"/>
    </row>
    <row r="16" spans="1:16" ht="12.95" customHeight="1">
      <c r="A16" s="5"/>
      <c r="B16" s="5" t="s">
        <v>105</v>
      </c>
      <c r="C16" s="5" t="s">
        <v>262</v>
      </c>
      <c r="D16" s="5"/>
      <c r="E16" s="5"/>
      <c r="F16" s="5"/>
      <c r="G16" s="5"/>
      <c r="H16" s="5"/>
      <c r="I16" s="5"/>
      <c r="J16" s="5"/>
      <c r="K16" s="5"/>
      <c r="L16" s="311"/>
      <c r="M16" s="327"/>
      <c r="N16" s="328"/>
      <c r="O16" s="327"/>
      <c r="P16" s="328"/>
    </row>
    <row r="17" spans="1:16" ht="12.95" customHeight="1">
      <c r="A17" s="5"/>
      <c r="B17" s="5"/>
      <c r="C17" s="5"/>
      <c r="D17" s="5"/>
      <c r="E17" s="5"/>
      <c r="F17" s="5"/>
      <c r="G17" s="5"/>
      <c r="H17" s="5"/>
      <c r="I17" s="5"/>
      <c r="J17" s="5"/>
      <c r="K17" s="5"/>
      <c r="L17" s="311"/>
      <c r="M17" s="329"/>
      <c r="N17" s="330"/>
      <c r="O17" s="329"/>
      <c r="P17" s="330"/>
    </row>
    <row r="18" spans="1:16" ht="12.95" customHeight="1">
      <c r="A18" s="5"/>
      <c r="B18" s="5" t="s">
        <v>79</v>
      </c>
      <c r="C18" s="5" t="s">
        <v>78</v>
      </c>
      <c r="D18" s="5"/>
      <c r="E18" s="5"/>
      <c r="F18" s="5"/>
      <c r="G18" s="5"/>
      <c r="H18" s="5"/>
      <c r="I18" s="5"/>
      <c r="J18" s="5"/>
      <c r="K18" s="5"/>
      <c r="L18" s="311"/>
      <c r="M18" s="331"/>
      <c r="N18" s="332"/>
      <c r="O18" s="344"/>
      <c r="P18" s="345"/>
    </row>
    <row r="19" spans="1:16" ht="12.95" customHeight="1">
      <c r="A19" s="5"/>
      <c r="B19" s="5"/>
      <c r="C19" s="5"/>
      <c r="D19" s="5"/>
      <c r="E19" s="5"/>
      <c r="F19" s="5"/>
      <c r="G19" s="5"/>
      <c r="H19" s="5"/>
      <c r="I19" s="5"/>
      <c r="J19" s="5"/>
      <c r="K19" s="5"/>
      <c r="L19" s="311"/>
      <c r="M19" s="327"/>
      <c r="N19" s="328"/>
      <c r="O19" s="327"/>
      <c r="P19" s="328"/>
    </row>
    <row r="20" spans="1:16" ht="12.95" customHeight="1">
      <c r="A20" s="5"/>
      <c r="B20" s="5" t="s">
        <v>93</v>
      </c>
      <c r="C20" s="5" t="s">
        <v>266</v>
      </c>
      <c r="D20" s="5"/>
      <c r="E20" s="5"/>
      <c r="F20" s="5"/>
      <c r="G20" s="5"/>
      <c r="H20" s="5"/>
      <c r="I20" s="5"/>
      <c r="J20" s="5"/>
      <c r="K20" s="5"/>
      <c r="L20" s="311"/>
      <c r="M20" s="327"/>
      <c r="N20" s="328"/>
      <c r="O20" s="327"/>
      <c r="P20" s="328"/>
    </row>
    <row r="21" spans="1:16" ht="12.95" customHeight="1">
      <c r="A21" s="5"/>
      <c r="B21" s="5"/>
      <c r="C21" s="5"/>
      <c r="D21" s="5"/>
      <c r="E21" s="5"/>
      <c r="F21" s="5"/>
      <c r="G21" s="5"/>
      <c r="H21" s="5"/>
      <c r="I21" s="5"/>
      <c r="J21" s="5"/>
      <c r="K21" s="5"/>
      <c r="L21" s="313"/>
      <c r="M21" s="333"/>
      <c r="N21" s="334"/>
      <c r="O21" s="333"/>
      <c r="P21" s="334"/>
    </row>
    <row r="22" spans="1:16" ht="12.95" customHeight="1">
      <c r="A22" s="5"/>
      <c r="B22" s="5" t="s">
        <v>36</v>
      </c>
      <c r="C22" s="5" t="s">
        <v>346</v>
      </c>
      <c r="D22" s="5"/>
      <c r="E22" s="5"/>
      <c r="F22" s="5"/>
      <c r="G22" s="5"/>
      <c r="H22" s="5"/>
      <c r="I22" s="5"/>
      <c r="J22" s="5"/>
      <c r="K22" s="5"/>
      <c r="L22" s="324"/>
      <c r="M22" s="325"/>
      <c r="N22" s="326"/>
      <c r="O22" s="340"/>
      <c r="P22" s="341"/>
    </row>
    <row r="23" spans="1:16" ht="12.95" customHeight="1">
      <c r="A23" s="5"/>
      <c r="B23" s="322" t="s">
        <v>342</v>
      </c>
      <c r="C23" s="322"/>
      <c r="D23" s="322"/>
      <c r="E23" s="322"/>
      <c r="F23" s="322"/>
      <c r="G23" s="322"/>
      <c r="H23" s="322"/>
      <c r="I23" s="322"/>
      <c r="J23" s="322"/>
      <c r="K23" s="323"/>
      <c r="L23" s="311"/>
      <c r="M23" s="327"/>
      <c r="N23" s="328"/>
      <c r="O23" s="342"/>
      <c r="P23" s="343"/>
    </row>
    <row r="24" spans="1:16" ht="12.95" customHeight="1">
      <c r="A24" s="5"/>
      <c r="B24" s="322"/>
      <c r="C24" s="322"/>
      <c r="D24" s="322"/>
      <c r="E24" s="322"/>
      <c r="F24" s="322"/>
      <c r="G24" s="322"/>
      <c r="H24" s="322"/>
      <c r="I24" s="322"/>
      <c r="J24" s="322"/>
      <c r="K24" s="323"/>
      <c r="L24" s="311"/>
      <c r="M24" s="327"/>
      <c r="N24" s="328"/>
      <c r="O24" s="327"/>
      <c r="P24" s="328"/>
    </row>
    <row r="25" spans="1:16" ht="12.95" customHeight="1">
      <c r="A25" s="5"/>
      <c r="B25" s="5" t="s">
        <v>304</v>
      </c>
      <c r="C25" s="73"/>
      <c r="D25" s="5"/>
      <c r="E25" s="5"/>
      <c r="F25" s="5"/>
      <c r="G25" s="5"/>
      <c r="H25" s="5"/>
      <c r="I25" s="5"/>
      <c r="J25" s="5"/>
      <c r="K25" s="5"/>
      <c r="L25" s="311"/>
      <c r="M25" s="329"/>
      <c r="N25" s="330"/>
      <c r="O25" s="329"/>
      <c r="P25" s="330"/>
    </row>
    <row r="26" spans="1:16" ht="12.95" customHeight="1">
      <c r="A26" s="5"/>
      <c r="B26" s="5"/>
      <c r="C26" s="5"/>
      <c r="D26" s="5"/>
      <c r="E26" s="5"/>
      <c r="F26" s="5"/>
      <c r="G26" s="5"/>
      <c r="H26" s="5"/>
      <c r="I26" s="5"/>
      <c r="J26" s="5"/>
      <c r="K26" s="5"/>
      <c r="L26" s="311"/>
      <c r="M26" s="331"/>
      <c r="N26" s="332"/>
      <c r="O26" s="344"/>
      <c r="P26" s="345"/>
    </row>
    <row r="27" spans="1:16" ht="12.95" customHeight="1">
      <c r="A27" s="5"/>
      <c r="B27" s="5" t="s">
        <v>37</v>
      </c>
      <c r="C27" s="5" t="s">
        <v>104</v>
      </c>
      <c r="D27" s="5"/>
      <c r="E27" s="5"/>
      <c r="F27" s="5"/>
      <c r="G27" s="5"/>
      <c r="H27" s="5"/>
      <c r="I27" s="5"/>
      <c r="J27" s="5"/>
      <c r="K27" s="5"/>
      <c r="L27" s="311"/>
      <c r="M27" s="327"/>
      <c r="N27" s="328"/>
      <c r="O27" s="327"/>
      <c r="P27" s="328"/>
    </row>
    <row r="28" spans="1:16" ht="12.95" customHeight="1">
      <c r="A28" s="5"/>
      <c r="B28" s="5"/>
      <c r="C28" s="5"/>
      <c r="D28" s="5"/>
      <c r="E28" s="5"/>
      <c r="F28" s="5"/>
      <c r="G28" s="5"/>
      <c r="H28" s="5"/>
      <c r="I28" s="5"/>
      <c r="J28" s="5"/>
      <c r="K28" s="5"/>
      <c r="L28" s="311"/>
      <c r="M28" s="327"/>
      <c r="N28" s="328"/>
      <c r="O28" s="327"/>
      <c r="P28" s="328"/>
    </row>
    <row r="29" spans="1:16" ht="12.95" customHeight="1">
      <c r="A29" s="5"/>
      <c r="B29" s="5" t="s">
        <v>38</v>
      </c>
      <c r="C29" s="5" t="s">
        <v>75</v>
      </c>
      <c r="D29" s="5"/>
      <c r="E29" s="5"/>
      <c r="F29" s="5"/>
      <c r="G29" s="5"/>
      <c r="H29" s="5"/>
      <c r="I29" s="5"/>
      <c r="J29" s="5"/>
      <c r="K29" s="5"/>
      <c r="L29" s="313"/>
      <c r="M29" s="333"/>
      <c r="N29" s="334"/>
      <c r="O29" s="333"/>
      <c r="P29" s="334"/>
    </row>
    <row r="30" spans="1:16" ht="12.95" customHeight="1">
      <c r="A30" s="5"/>
      <c r="B30" s="5"/>
      <c r="C30" s="5" t="s">
        <v>103</v>
      </c>
      <c r="D30" s="5"/>
      <c r="E30" s="5"/>
      <c r="F30" s="5"/>
      <c r="G30" s="5"/>
      <c r="H30" s="5"/>
      <c r="I30" s="5"/>
      <c r="J30" s="5"/>
      <c r="K30" s="5"/>
      <c r="L30" s="324"/>
      <c r="M30" s="325"/>
      <c r="N30" s="326"/>
      <c r="O30" s="340"/>
      <c r="P30" s="341"/>
    </row>
    <row r="31" spans="1:16" ht="12.95" customHeight="1">
      <c r="A31" s="5"/>
      <c r="B31" s="5"/>
      <c r="C31" s="5"/>
      <c r="D31" s="5"/>
      <c r="E31" s="5"/>
      <c r="F31" s="5"/>
      <c r="G31" s="5"/>
      <c r="H31" s="5"/>
      <c r="I31" s="5"/>
      <c r="J31" s="5"/>
      <c r="K31" s="5"/>
      <c r="L31" s="311"/>
      <c r="M31" s="327"/>
      <c r="N31" s="328"/>
      <c r="O31" s="342"/>
      <c r="P31" s="343"/>
    </row>
    <row r="32" spans="1:16" ht="12.95" customHeight="1">
      <c r="A32" s="5"/>
      <c r="B32" s="5" t="s">
        <v>39</v>
      </c>
      <c r="C32" s="5" t="s">
        <v>102</v>
      </c>
      <c r="D32" s="32"/>
      <c r="E32" s="5"/>
      <c r="F32" s="5"/>
      <c r="G32" s="5"/>
      <c r="H32" s="5"/>
      <c r="I32" s="5"/>
      <c r="J32" s="5"/>
      <c r="K32" s="5"/>
      <c r="L32" s="311"/>
      <c r="M32" s="327"/>
      <c r="N32" s="328"/>
      <c r="O32" s="327"/>
      <c r="P32" s="328"/>
    </row>
    <row r="33" spans="1:16" ht="12.95" customHeight="1">
      <c r="A33" s="5"/>
      <c r="B33" s="5"/>
      <c r="C33" s="5"/>
      <c r="D33" s="32"/>
      <c r="E33" s="5"/>
      <c r="F33" s="5"/>
      <c r="G33" s="5"/>
      <c r="H33" s="5"/>
      <c r="I33" s="5"/>
      <c r="J33" s="5"/>
      <c r="K33" s="5"/>
      <c r="L33" s="311"/>
      <c r="M33" s="329"/>
      <c r="N33" s="330"/>
      <c r="O33" s="329"/>
      <c r="P33" s="330"/>
    </row>
    <row r="34" spans="1:16" ht="12.95" customHeight="1">
      <c r="A34" s="5"/>
      <c r="B34" s="5" t="s">
        <v>40</v>
      </c>
      <c r="C34" s="5" t="s">
        <v>41</v>
      </c>
      <c r="D34" s="32"/>
      <c r="E34" s="5"/>
      <c r="F34" s="5"/>
      <c r="G34" s="5"/>
      <c r="H34" s="5"/>
      <c r="I34" s="5"/>
      <c r="J34" s="5"/>
      <c r="K34" s="5"/>
      <c r="L34" s="311"/>
      <c r="M34" s="331"/>
      <c r="N34" s="332"/>
      <c r="O34" s="344"/>
      <c r="P34" s="345"/>
    </row>
    <row r="35" spans="1:16" ht="12.95" customHeight="1">
      <c r="A35" s="5"/>
      <c r="B35" s="5"/>
      <c r="C35" s="5"/>
      <c r="D35" s="32"/>
      <c r="E35" s="5"/>
      <c r="F35" s="5"/>
      <c r="G35" s="5"/>
      <c r="H35" s="5"/>
      <c r="I35" s="5"/>
      <c r="J35" s="5"/>
      <c r="K35" s="5"/>
      <c r="L35" s="311"/>
      <c r="M35" s="327"/>
      <c r="N35" s="328"/>
      <c r="O35" s="327"/>
      <c r="P35" s="328"/>
    </row>
    <row r="36" spans="1:16" ht="12.95" customHeight="1">
      <c r="A36" s="5"/>
      <c r="B36" s="5" t="s">
        <v>42</v>
      </c>
      <c r="C36" s="5" t="s">
        <v>43</v>
      </c>
      <c r="D36" s="32"/>
      <c r="E36" s="5"/>
      <c r="F36" s="5"/>
      <c r="G36" s="5"/>
      <c r="H36" s="5"/>
      <c r="I36" s="5"/>
      <c r="J36" s="5"/>
      <c r="K36" s="5"/>
      <c r="L36" s="311"/>
      <c r="M36" s="327"/>
      <c r="N36" s="328"/>
      <c r="O36" s="327"/>
      <c r="P36" s="328"/>
    </row>
    <row r="37" spans="1:16" ht="12.95" customHeight="1">
      <c r="A37" s="5"/>
      <c r="B37" s="5"/>
      <c r="C37" s="5"/>
      <c r="D37" s="32"/>
      <c r="E37" s="5"/>
      <c r="F37" s="5"/>
      <c r="G37" s="5"/>
      <c r="H37" s="5"/>
      <c r="I37" s="5"/>
      <c r="J37" s="5"/>
      <c r="K37" s="5"/>
      <c r="L37" s="313"/>
      <c r="M37" s="333"/>
      <c r="N37" s="334"/>
      <c r="O37" s="333"/>
      <c r="P37" s="334"/>
    </row>
    <row r="38" spans="1:16" ht="12.95" customHeight="1">
      <c r="A38" s="5"/>
      <c r="B38" s="5" t="s">
        <v>44</v>
      </c>
      <c r="C38" s="5" t="s">
        <v>491</v>
      </c>
      <c r="D38" s="32"/>
      <c r="E38" s="5"/>
      <c r="F38" s="5"/>
      <c r="G38" s="5"/>
      <c r="H38" s="5"/>
      <c r="I38" s="5"/>
      <c r="J38" s="5"/>
      <c r="K38" s="5"/>
      <c r="L38" s="324"/>
      <c r="M38" s="325"/>
      <c r="N38" s="326"/>
      <c r="O38" s="340"/>
      <c r="P38" s="341"/>
    </row>
    <row r="39" spans="1:16" ht="12.95" customHeight="1">
      <c r="A39" s="5"/>
      <c r="B39" s="5"/>
      <c r="C39" s="5"/>
      <c r="D39" s="32"/>
      <c r="E39" s="5"/>
      <c r="F39" s="5"/>
      <c r="G39" s="5"/>
      <c r="H39" s="5"/>
      <c r="I39" s="5"/>
      <c r="J39" s="5"/>
      <c r="K39" s="5"/>
      <c r="L39" s="311"/>
      <c r="M39" s="327"/>
      <c r="N39" s="328"/>
      <c r="O39" s="342"/>
      <c r="P39" s="343"/>
    </row>
    <row r="40" spans="1:16" ht="12.95" customHeight="1">
      <c r="A40" s="5"/>
      <c r="B40" s="5" t="s">
        <v>45</v>
      </c>
      <c r="C40" s="5" t="s">
        <v>101</v>
      </c>
      <c r="D40" s="32"/>
      <c r="E40" s="5"/>
      <c r="F40" s="5"/>
      <c r="G40" s="5"/>
      <c r="H40" s="5"/>
      <c r="I40" s="5"/>
      <c r="J40" s="5"/>
      <c r="K40" s="5"/>
      <c r="L40" s="311"/>
      <c r="M40" s="327"/>
      <c r="N40" s="328"/>
      <c r="O40" s="327"/>
      <c r="P40" s="328"/>
    </row>
    <row r="41" spans="1:16" ht="12.95" customHeight="1">
      <c r="A41" s="5"/>
      <c r="B41" s="5"/>
      <c r="C41" s="5"/>
      <c r="D41" s="32"/>
      <c r="E41" s="5"/>
      <c r="F41" s="5"/>
      <c r="G41" s="5"/>
      <c r="H41" s="5"/>
      <c r="I41" s="5"/>
      <c r="J41" s="5"/>
      <c r="K41" s="5"/>
      <c r="L41" s="311"/>
      <c r="M41" s="329"/>
      <c r="N41" s="330"/>
      <c r="O41" s="329"/>
      <c r="P41" s="330"/>
    </row>
    <row r="42" spans="1:16" ht="12.95" customHeight="1">
      <c r="A42" s="5"/>
      <c r="B42" s="5" t="s">
        <v>71</v>
      </c>
      <c r="C42" s="5" t="s">
        <v>100</v>
      </c>
      <c r="D42" s="32"/>
      <c r="E42" s="5"/>
      <c r="F42" s="5"/>
      <c r="G42" s="5"/>
      <c r="H42" s="5"/>
      <c r="I42" s="5"/>
      <c r="J42" s="5"/>
      <c r="K42" s="5"/>
      <c r="L42" s="311"/>
      <c r="M42" s="331"/>
      <c r="N42" s="332"/>
      <c r="O42" s="344"/>
      <c r="P42" s="345"/>
    </row>
    <row r="43" spans="1:16" ht="12.95" customHeight="1">
      <c r="A43" s="5"/>
      <c r="B43" s="5"/>
      <c r="C43" s="72" t="s">
        <v>69</v>
      </c>
      <c r="D43" s="53"/>
      <c r="E43" s="53"/>
      <c r="F43" s="71"/>
      <c r="G43" s="5"/>
      <c r="H43" s="5"/>
      <c r="I43" s="5"/>
      <c r="J43" s="5"/>
      <c r="K43" s="5"/>
      <c r="L43" s="311"/>
      <c r="M43" s="327"/>
      <c r="N43" s="328"/>
      <c r="O43" s="327"/>
      <c r="P43" s="328"/>
    </row>
    <row r="44" spans="1:16" ht="12.95" customHeight="1">
      <c r="A44" s="5"/>
      <c r="B44" s="5"/>
      <c r="C44" s="39" t="s">
        <v>68</v>
      </c>
      <c r="D44" s="32"/>
      <c r="E44" s="32"/>
      <c r="F44" s="70"/>
      <c r="G44" s="5"/>
      <c r="H44" s="5"/>
      <c r="I44" s="5"/>
      <c r="J44" s="5"/>
      <c r="K44" s="5"/>
      <c r="L44" s="311"/>
      <c r="M44" s="327"/>
      <c r="N44" s="328"/>
      <c r="O44" s="327"/>
      <c r="P44" s="328"/>
    </row>
    <row r="45" spans="1:16" ht="12.95" customHeight="1">
      <c r="A45" s="5"/>
      <c r="B45" s="5"/>
      <c r="C45" s="39" t="s">
        <v>67</v>
      </c>
      <c r="D45" s="32"/>
      <c r="E45" s="32"/>
      <c r="F45" s="70"/>
      <c r="G45" s="5"/>
      <c r="H45" s="5"/>
      <c r="I45" s="5"/>
      <c r="J45" s="5"/>
      <c r="K45" s="5"/>
      <c r="L45" s="313"/>
      <c r="M45" s="333"/>
      <c r="N45" s="334"/>
      <c r="O45" s="333"/>
      <c r="P45" s="334"/>
    </row>
    <row r="46" spans="1:16" ht="12.95" customHeight="1">
      <c r="A46" s="5"/>
      <c r="B46" s="5"/>
      <c r="C46" s="39" t="s">
        <v>66</v>
      </c>
      <c r="D46" s="32"/>
      <c r="E46" s="32"/>
      <c r="F46" s="70"/>
      <c r="G46" s="5"/>
      <c r="H46" s="5"/>
      <c r="I46" s="5"/>
      <c r="J46" s="5"/>
      <c r="K46" s="5"/>
      <c r="L46" s="5" t="s">
        <v>99</v>
      </c>
      <c r="M46" s="5"/>
      <c r="N46" s="5"/>
      <c r="O46" s="5"/>
      <c r="P46" s="50" t="s">
        <v>492</v>
      </c>
    </row>
    <row r="47" spans="1:16" ht="12.95" customHeight="1">
      <c r="A47" s="5"/>
      <c r="B47" s="5"/>
      <c r="C47" s="69"/>
      <c r="D47" s="49"/>
      <c r="E47" s="49"/>
      <c r="F47" s="68"/>
      <c r="G47" s="5"/>
      <c r="H47" s="5"/>
      <c r="I47" s="5"/>
      <c r="J47" s="5"/>
      <c r="K47" s="5"/>
      <c r="L47" s="5"/>
      <c r="M47" s="350"/>
      <c r="N47" s="350"/>
      <c r="O47" s="350"/>
      <c r="P47" s="64"/>
    </row>
    <row r="48" spans="1:16" ht="12.95" customHeight="1">
      <c r="A48" s="5"/>
      <c r="B48" s="5"/>
      <c r="C48" s="5"/>
      <c r="D48" s="5"/>
      <c r="E48" s="5"/>
      <c r="F48" s="5"/>
      <c r="G48" s="5"/>
      <c r="H48" s="5"/>
      <c r="I48" s="5"/>
      <c r="J48" s="5"/>
      <c r="K48" s="5"/>
      <c r="L48" s="67" t="s">
        <v>261</v>
      </c>
      <c r="M48" s="351"/>
      <c r="N48" s="351"/>
      <c r="O48" s="351"/>
      <c r="P48" s="64"/>
    </row>
    <row r="49" spans="1:16" ht="12.95" customHeight="1">
      <c r="A49" s="5"/>
      <c r="B49" s="5" t="s">
        <v>46</v>
      </c>
      <c r="C49" s="5" t="s">
        <v>65</v>
      </c>
      <c r="D49" s="32"/>
      <c r="E49" s="5"/>
      <c r="F49" s="5"/>
      <c r="G49" s="5"/>
      <c r="H49" s="5"/>
      <c r="I49" s="5"/>
      <c r="J49" s="5"/>
      <c r="K49" s="5"/>
      <c r="L49" s="5"/>
      <c r="M49" s="352"/>
      <c r="N49" s="352"/>
      <c r="O49" s="352"/>
      <c r="P49" s="352"/>
    </row>
    <row r="50" spans="1:16" ht="12.95" customHeight="1">
      <c r="A50" s="5"/>
      <c r="B50" s="5"/>
      <c r="C50" s="5"/>
      <c r="D50" s="32"/>
      <c r="E50" s="5" t="s">
        <v>64</v>
      </c>
      <c r="F50" s="5"/>
      <c r="G50" s="5"/>
      <c r="H50" s="5"/>
      <c r="I50" s="5"/>
      <c r="J50" s="5"/>
      <c r="K50" s="5"/>
      <c r="L50" s="65" t="s">
        <v>260</v>
      </c>
      <c r="M50" s="353"/>
      <c r="N50" s="353"/>
      <c r="O50" s="353"/>
      <c r="P50" s="353"/>
    </row>
    <row r="51" spans="1:16" ht="12.95" customHeight="1">
      <c r="A51" s="5"/>
      <c r="B51" s="5"/>
      <c r="C51" s="5"/>
      <c r="D51" s="5"/>
      <c r="E51" s="5"/>
      <c r="F51" s="5"/>
      <c r="G51" s="5"/>
      <c r="H51" s="5"/>
      <c r="I51" s="5"/>
      <c r="J51" s="5"/>
      <c r="K51" s="5"/>
      <c r="L51" s="5"/>
      <c r="M51" s="356"/>
      <c r="N51" s="356"/>
      <c r="O51" s="356"/>
      <c r="P51" s="66"/>
    </row>
    <row r="52" spans="1:16" ht="12.95" customHeight="1">
      <c r="A52" s="5"/>
      <c r="B52" s="5" t="s">
        <v>48</v>
      </c>
      <c r="C52" s="5" t="s">
        <v>49</v>
      </c>
      <c r="D52" s="5"/>
      <c r="E52" s="5"/>
      <c r="F52" s="5"/>
      <c r="G52" s="5"/>
      <c r="H52" s="5"/>
      <c r="I52" s="5"/>
      <c r="J52" s="5"/>
      <c r="K52" s="5"/>
      <c r="L52" s="65" t="s">
        <v>259</v>
      </c>
      <c r="M52" s="351"/>
      <c r="N52" s="351"/>
      <c r="O52" s="351"/>
      <c r="P52" s="64"/>
    </row>
    <row r="53" spans="1:16" ht="12.95" customHeight="1">
      <c r="A53" s="5"/>
      <c r="B53" s="5"/>
      <c r="C53" s="5"/>
      <c r="D53" s="5"/>
      <c r="E53" s="5"/>
      <c r="F53" s="5"/>
      <c r="G53" s="5"/>
      <c r="H53" s="5"/>
      <c r="I53" s="5"/>
      <c r="J53" s="5"/>
      <c r="K53" s="5"/>
      <c r="L53" s="346"/>
      <c r="M53" s="354" t="s">
        <v>258</v>
      </c>
      <c r="N53" s="348"/>
      <c r="O53" s="348"/>
      <c r="P53" s="355" t="s">
        <v>98</v>
      </c>
    </row>
    <row r="54" spans="1:16" ht="12.95" customHeight="1">
      <c r="A54" s="5"/>
      <c r="B54" s="5"/>
      <c r="C54" s="5"/>
      <c r="D54" s="5"/>
      <c r="E54" s="5"/>
      <c r="F54" s="5"/>
      <c r="G54" s="5"/>
      <c r="H54" s="5"/>
      <c r="I54" s="5"/>
      <c r="J54" s="5"/>
      <c r="K54" s="5"/>
      <c r="L54" s="347"/>
      <c r="M54" s="352"/>
      <c r="N54" s="349"/>
      <c r="O54" s="349"/>
      <c r="P54" s="355"/>
    </row>
    <row r="55" spans="1:16" ht="12.95" customHeight="1">
      <c r="A55" s="5"/>
      <c r="B55" s="5"/>
      <c r="C55" s="5"/>
      <c r="D55" s="5"/>
      <c r="E55" s="5"/>
      <c r="F55" s="5"/>
      <c r="G55" s="5"/>
      <c r="H55" s="5"/>
      <c r="I55" s="5"/>
      <c r="J55" s="5"/>
      <c r="K55" s="5"/>
      <c r="L55" s="5"/>
      <c r="M55" s="5"/>
      <c r="N55" s="5"/>
      <c r="O55" s="5"/>
      <c r="P55" s="5"/>
    </row>
    <row r="56" spans="1:16" ht="12.95" customHeight="1">
      <c r="B56" s="5"/>
      <c r="C56" s="5"/>
      <c r="D56" s="5"/>
      <c r="E56" s="5"/>
      <c r="F56" s="5"/>
      <c r="G56" s="5"/>
      <c r="H56" s="5"/>
      <c r="I56" s="5"/>
      <c r="J56" s="5"/>
      <c r="L56" s="5"/>
      <c r="M56" s="5"/>
      <c r="N56" s="5"/>
      <c r="O56" s="5"/>
      <c r="P56" s="5"/>
    </row>
    <row r="57" spans="1:16" ht="12.95" customHeight="1">
      <c r="L57" s="5"/>
      <c r="M57" s="5"/>
      <c r="N57" s="5"/>
      <c r="O57" s="5"/>
      <c r="P57" s="5"/>
    </row>
    <row r="58" spans="1:16" ht="12.95" customHeight="1">
      <c r="L58" s="5"/>
      <c r="M58" s="5"/>
      <c r="N58" s="5"/>
      <c r="O58" s="5"/>
      <c r="P58" s="5"/>
    </row>
    <row r="59" spans="1:16" ht="12.95" customHeight="1">
      <c r="L59" s="5"/>
      <c r="M59" s="5"/>
      <c r="N59" s="5"/>
      <c r="O59" s="5"/>
      <c r="P59" s="5"/>
    </row>
    <row r="60" spans="1:16" ht="12.95" customHeight="1">
      <c r="L60" s="5"/>
      <c r="M60" s="5"/>
      <c r="N60" s="5"/>
      <c r="O60" s="5"/>
      <c r="P60" s="5"/>
    </row>
    <row r="61" spans="1:16" ht="12.95" customHeight="1">
      <c r="L61" s="5"/>
      <c r="M61" s="5"/>
      <c r="N61" s="5"/>
      <c r="O61" s="5"/>
      <c r="P61" s="5"/>
    </row>
  </sheetData>
  <mergeCells count="50">
    <mergeCell ref="N53:O54"/>
    <mergeCell ref="M47:O48"/>
    <mergeCell ref="O10:P10"/>
    <mergeCell ref="O11:P13"/>
    <mergeCell ref="M49:P50"/>
    <mergeCell ref="M53:M54"/>
    <mergeCell ref="O30:P30"/>
    <mergeCell ref="P53:P54"/>
    <mergeCell ref="M51:O52"/>
    <mergeCell ref="O35:P37"/>
    <mergeCell ref="O39:P41"/>
    <mergeCell ref="M4:N5"/>
    <mergeCell ref="O19:P21"/>
    <mergeCell ref="M22:N25"/>
    <mergeCell ref="O22:P22"/>
    <mergeCell ref="O23:P25"/>
    <mergeCell ref="O7:P9"/>
    <mergeCell ref="O6:P6"/>
    <mergeCell ref="L53:L54"/>
    <mergeCell ref="L22:L29"/>
    <mergeCell ref="M26:N29"/>
    <mergeCell ref="O26:P26"/>
    <mergeCell ref="O27:P29"/>
    <mergeCell ref="L30:L37"/>
    <mergeCell ref="M30:N33"/>
    <mergeCell ref="O31:P33"/>
    <mergeCell ref="M34:N37"/>
    <mergeCell ref="O34:P34"/>
    <mergeCell ref="L38:L45"/>
    <mergeCell ref="M42:N45"/>
    <mergeCell ref="O42:P42"/>
    <mergeCell ref="O43:P45"/>
    <mergeCell ref="M38:N41"/>
    <mergeCell ref="O38:P38"/>
    <mergeCell ref="B23:K24"/>
    <mergeCell ref="L6:L13"/>
    <mergeCell ref="M6:N9"/>
    <mergeCell ref="M10:N13"/>
    <mergeCell ref="E1:I1"/>
    <mergeCell ref="E2:I2"/>
    <mergeCell ref="B3:I4"/>
    <mergeCell ref="L1:P2"/>
    <mergeCell ref="O4:P4"/>
    <mergeCell ref="O5:P5"/>
    <mergeCell ref="L14:L21"/>
    <mergeCell ref="M14:N17"/>
    <mergeCell ref="O14:P14"/>
    <mergeCell ref="O15:P17"/>
    <mergeCell ref="M18:N21"/>
    <mergeCell ref="O18:P18"/>
  </mergeCells>
  <phoneticPr fontId="2"/>
  <printOptions horizontalCentered="1" verticalCentered="1"/>
  <pageMargins left="0" right="0" top="0.19685039370078741" bottom="0" header="0.51181102362204722" footer="0.51181102362204722"/>
  <pageSetup paperSize="9" scale="87" orientation="landscape"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7"/>
  <sheetViews>
    <sheetView view="pageBreakPreview" zoomScale="75" zoomScaleNormal="100" zoomScaleSheetLayoutView="75" workbookViewId="0">
      <selection activeCell="N32" sqref="N32:N35"/>
    </sheetView>
  </sheetViews>
  <sheetFormatPr defaultRowHeight="13.5"/>
  <cols>
    <col min="1" max="1" width="3.5" style="2" customWidth="1"/>
    <col min="2" max="2" width="10.5" style="2" customWidth="1"/>
    <col min="3" max="9" width="9" style="2"/>
    <col min="10" max="10" width="3.5" style="2" customWidth="1"/>
    <col min="11" max="11" width="4.375" style="2" customWidth="1"/>
    <col min="12" max="12" width="14.25" style="2" customWidth="1"/>
    <col min="13" max="13" width="4.625" style="2" customWidth="1"/>
    <col min="14" max="14" width="21.375" style="2" customWidth="1"/>
    <col min="15" max="15" width="32.375" style="2" customWidth="1"/>
    <col min="16" max="16384" width="9" style="2"/>
  </cols>
  <sheetData>
    <row r="1" spans="2:15" ht="13.5" customHeight="1">
      <c r="E1" s="357" t="s">
        <v>80</v>
      </c>
      <c r="F1" s="357"/>
      <c r="G1" s="357"/>
      <c r="H1" s="357"/>
      <c r="I1" s="357"/>
      <c r="L1" s="358" t="s">
        <v>475</v>
      </c>
      <c r="M1" s="358"/>
      <c r="N1" s="358"/>
      <c r="O1" s="358"/>
    </row>
    <row r="2" spans="2:15" ht="13.5" customHeight="1">
      <c r="E2" s="357" t="s">
        <v>84</v>
      </c>
      <c r="F2" s="357"/>
      <c r="G2" s="357"/>
      <c r="H2" s="357"/>
      <c r="I2" s="357"/>
      <c r="L2" s="358"/>
      <c r="M2" s="358"/>
      <c r="N2" s="358"/>
      <c r="O2" s="358"/>
    </row>
    <row r="3" spans="2:15" ht="13.5" customHeight="1"/>
    <row r="4" spans="2:15" ht="13.5" customHeight="1">
      <c r="L4" s="2" t="s">
        <v>83</v>
      </c>
      <c r="M4" s="4"/>
      <c r="N4" s="4"/>
      <c r="O4" s="4"/>
    </row>
    <row r="5" spans="2:15" ht="13.5" customHeight="1">
      <c r="B5" s="358" t="s">
        <v>469</v>
      </c>
      <c r="C5" s="358"/>
      <c r="D5" s="358"/>
      <c r="E5" s="358"/>
      <c r="F5" s="358"/>
      <c r="G5" s="358"/>
      <c r="H5" s="358"/>
      <c r="L5" s="3" t="s">
        <v>33</v>
      </c>
      <c r="M5" s="361" t="s">
        <v>82</v>
      </c>
      <c r="N5" s="364" t="s">
        <v>34</v>
      </c>
      <c r="O5" s="45" t="s">
        <v>25</v>
      </c>
    </row>
    <row r="6" spans="2:15" ht="13.5" customHeight="1">
      <c r="B6" s="358"/>
      <c r="C6" s="358"/>
      <c r="D6" s="358"/>
      <c r="E6" s="358"/>
      <c r="F6" s="358"/>
      <c r="G6" s="358"/>
      <c r="H6" s="358"/>
      <c r="L6" s="359" t="s">
        <v>81</v>
      </c>
      <c r="M6" s="362"/>
      <c r="N6" s="362"/>
      <c r="O6" s="362" t="s">
        <v>35</v>
      </c>
    </row>
    <row r="7" spans="2:15" ht="13.5" customHeight="1">
      <c r="L7" s="360"/>
      <c r="M7" s="363"/>
      <c r="N7" s="363"/>
      <c r="O7" s="363"/>
    </row>
    <row r="8" spans="2:15" ht="13.5" customHeight="1">
      <c r="B8" s="2" t="s">
        <v>1</v>
      </c>
      <c r="L8" s="305"/>
      <c r="M8" s="308"/>
      <c r="N8" s="305"/>
      <c r="O8" s="200"/>
    </row>
    <row r="9" spans="2:15" ht="13.5" customHeight="1">
      <c r="B9" s="2" t="s">
        <v>470</v>
      </c>
      <c r="L9" s="306"/>
      <c r="M9" s="309"/>
      <c r="N9" s="306"/>
      <c r="O9" s="311"/>
    </row>
    <row r="10" spans="2:15">
      <c r="L10" s="306"/>
      <c r="M10" s="309"/>
      <c r="N10" s="306"/>
      <c r="O10" s="311"/>
    </row>
    <row r="11" spans="2:15">
      <c r="L11" s="306"/>
      <c r="M11" s="309"/>
      <c r="N11" s="306"/>
      <c r="O11" s="311"/>
    </row>
    <row r="12" spans="2:15" ht="14.25">
      <c r="B12" s="2" t="s">
        <v>2</v>
      </c>
      <c r="C12" s="44" t="s">
        <v>471</v>
      </c>
      <c r="L12" s="306"/>
      <c r="M12" s="309"/>
      <c r="N12" s="312"/>
      <c r="O12" s="201"/>
    </row>
    <row r="13" spans="2:15">
      <c r="C13" s="43" t="s">
        <v>472</v>
      </c>
      <c r="L13" s="306"/>
      <c r="M13" s="309"/>
      <c r="N13" s="306"/>
      <c r="O13" s="311"/>
    </row>
    <row r="14" spans="2:15">
      <c r="L14" s="306"/>
      <c r="M14" s="309"/>
      <c r="N14" s="306"/>
      <c r="O14" s="311"/>
    </row>
    <row r="15" spans="2:15">
      <c r="B15" s="2" t="s">
        <v>3</v>
      </c>
      <c r="C15" s="140" t="s">
        <v>227</v>
      </c>
      <c r="L15" s="307"/>
      <c r="M15" s="310"/>
      <c r="N15" s="307"/>
      <c r="O15" s="313"/>
    </row>
    <row r="16" spans="2:15" ht="14.25">
      <c r="L16" s="305"/>
      <c r="M16" s="308"/>
      <c r="N16" s="305"/>
      <c r="O16" s="200"/>
    </row>
    <row r="17" spans="2:15">
      <c r="B17" s="2" t="s">
        <v>4</v>
      </c>
      <c r="C17" s="2" t="s">
        <v>115</v>
      </c>
      <c r="L17" s="306"/>
      <c r="M17" s="309"/>
      <c r="N17" s="306"/>
      <c r="O17" s="311"/>
    </row>
    <row r="18" spans="2:15">
      <c r="L18" s="306"/>
      <c r="M18" s="309"/>
      <c r="N18" s="306"/>
      <c r="O18" s="311"/>
    </row>
    <row r="19" spans="2:15">
      <c r="B19" s="2" t="s">
        <v>114</v>
      </c>
      <c r="C19" s="2" t="s">
        <v>80</v>
      </c>
      <c r="L19" s="306"/>
      <c r="M19" s="309"/>
      <c r="N19" s="306"/>
      <c r="O19" s="311"/>
    </row>
    <row r="20" spans="2:15" ht="14.25">
      <c r="L20" s="306"/>
      <c r="M20" s="309"/>
      <c r="N20" s="312"/>
      <c r="O20" s="201"/>
    </row>
    <row r="21" spans="2:15">
      <c r="B21" s="2" t="s">
        <v>37</v>
      </c>
      <c r="C21" s="2" t="s">
        <v>113</v>
      </c>
      <c r="L21" s="306"/>
      <c r="M21" s="309"/>
      <c r="N21" s="306"/>
      <c r="O21" s="311"/>
    </row>
    <row r="22" spans="2:15">
      <c r="C22" s="2" t="s">
        <v>76</v>
      </c>
      <c r="L22" s="306"/>
      <c r="M22" s="309"/>
      <c r="N22" s="306"/>
      <c r="O22" s="311"/>
    </row>
    <row r="23" spans="2:15">
      <c r="L23" s="307"/>
      <c r="M23" s="310"/>
      <c r="N23" s="307"/>
      <c r="O23" s="313"/>
    </row>
    <row r="24" spans="2:15" ht="14.25">
      <c r="B24" s="175" t="s">
        <v>36</v>
      </c>
      <c r="C24" s="175" t="s">
        <v>344</v>
      </c>
      <c r="D24" s="175"/>
      <c r="E24" s="175"/>
      <c r="F24" s="175"/>
      <c r="G24" s="175"/>
      <c r="H24" s="175"/>
      <c r="I24" s="175"/>
      <c r="J24" s="175"/>
      <c r="K24" s="175"/>
      <c r="L24" s="305"/>
      <c r="M24" s="308"/>
      <c r="N24" s="305"/>
      <c r="O24" s="200"/>
    </row>
    <row r="25" spans="2:15">
      <c r="B25" s="175"/>
      <c r="C25" s="175" t="s">
        <v>345</v>
      </c>
      <c r="D25" s="175"/>
      <c r="E25" s="175"/>
      <c r="F25" s="175"/>
      <c r="G25" s="175"/>
      <c r="H25" s="175"/>
      <c r="I25" s="175"/>
      <c r="J25" s="175"/>
      <c r="K25" s="175"/>
      <c r="L25" s="306"/>
      <c r="M25" s="309"/>
      <c r="N25" s="306"/>
      <c r="O25" s="311"/>
    </row>
    <row r="26" spans="2:15" ht="13.5" customHeight="1">
      <c r="B26" s="175"/>
      <c r="C26" s="198"/>
      <c r="D26" s="198"/>
      <c r="E26" s="198"/>
      <c r="F26" s="198"/>
      <c r="G26" s="198"/>
      <c r="H26" s="198"/>
      <c r="I26" s="198"/>
      <c r="J26" s="198"/>
      <c r="K26" s="199"/>
      <c r="L26" s="306"/>
      <c r="M26" s="309"/>
      <c r="N26" s="306"/>
      <c r="O26" s="311"/>
    </row>
    <row r="27" spans="2:15">
      <c r="B27" s="175" t="s">
        <v>335</v>
      </c>
      <c r="C27" s="198"/>
      <c r="D27" s="198"/>
      <c r="E27" s="198"/>
      <c r="F27" s="198"/>
      <c r="G27" s="198"/>
      <c r="H27" s="198"/>
      <c r="I27" s="198"/>
      <c r="J27" s="198"/>
      <c r="K27" s="199"/>
      <c r="L27" s="306"/>
      <c r="M27" s="309"/>
      <c r="N27" s="306"/>
      <c r="O27" s="311"/>
    </row>
    <row r="28" spans="2:15" ht="14.25">
      <c r="B28" s="198" t="s">
        <v>334</v>
      </c>
      <c r="C28" s="175"/>
      <c r="D28" s="175"/>
      <c r="E28" s="175"/>
      <c r="F28" s="175"/>
      <c r="G28" s="175"/>
      <c r="H28" s="175"/>
      <c r="I28" s="175"/>
      <c r="J28" s="175"/>
      <c r="K28" s="175"/>
      <c r="L28" s="306"/>
      <c r="M28" s="309"/>
      <c r="N28" s="312"/>
      <c r="O28" s="201"/>
    </row>
    <row r="29" spans="2:15">
      <c r="B29" s="198" t="s">
        <v>333</v>
      </c>
      <c r="L29" s="306"/>
      <c r="M29" s="309"/>
      <c r="N29" s="306"/>
      <c r="O29" s="311"/>
    </row>
    <row r="30" spans="2:15">
      <c r="L30" s="306"/>
      <c r="M30" s="309"/>
      <c r="N30" s="306"/>
      <c r="O30" s="311"/>
    </row>
    <row r="31" spans="2:15">
      <c r="L31" s="307"/>
      <c r="M31" s="310"/>
      <c r="N31" s="307"/>
      <c r="O31" s="313"/>
    </row>
    <row r="32" spans="2:15" ht="14.25">
      <c r="L32" s="305"/>
      <c r="M32" s="308"/>
      <c r="N32" s="305"/>
      <c r="O32" s="200"/>
    </row>
    <row r="33" spans="2:15">
      <c r="B33" s="2" t="s">
        <v>38</v>
      </c>
      <c r="C33" s="2" t="s">
        <v>75</v>
      </c>
      <c r="L33" s="306"/>
      <c r="M33" s="309"/>
      <c r="N33" s="306"/>
      <c r="O33" s="311"/>
    </row>
    <row r="34" spans="2:15">
      <c r="L34" s="306"/>
      <c r="M34" s="309"/>
      <c r="N34" s="306"/>
      <c r="O34" s="311"/>
    </row>
    <row r="35" spans="2:15">
      <c r="B35" s="2" t="s">
        <v>39</v>
      </c>
      <c r="C35" s="2" t="s">
        <v>74</v>
      </c>
      <c r="L35" s="306"/>
      <c r="M35" s="309"/>
      <c r="N35" s="306"/>
      <c r="O35" s="311"/>
    </row>
    <row r="36" spans="2:15" ht="14.25">
      <c r="L36" s="306"/>
      <c r="M36" s="309"/>
      <c r="N36" s="312"/>
      <c r="O36" s="201"/>
    </row>
    <row r="37" spans="2:15">
      <c r="B37" s="2" t="s">
        <v>40</v>
      </c>
      <c r="C37" s="2" t="s">
        <v>41</v>
      </c>
      <c r="L37" s="306"/>
      <c r="M37" s="309"/>
      <c r="N37" s="306"/>
      <c r="O37" s="311"/>
    </row>
    <row r="38" spans="2:15">
      <c r="L38" s="306"/>
      <c r="M38" s="309"/>
      <c r="N38" s="306"/>
      <c r="O38" s="311"/>
    </row>
    <row r="39" spans="2:15">
      <c r="B39" s="2" t="s">
        <v>42</v>
      </c>
      <c r="C39" s="2" t="s">
        <v>73</v>
      </c>
      <c r="L39" s="307"/>
      <c r="M39" s="310"/>
      <c r="N39" s="307"/>
      <c r="O39" s="313"/>
    </row>
    <row r="40" spans="2:15" ht="14.25">
      <c r="L40" s="305"/>
      <c r="M40" s="308"/>
      <c r="N40" s="305"/>
      <c r="O40" s="200"/>
    </row>
    <row r="41" spans="2:15">
      <c r="B41" s="2" t="s">
        <v>44</v>
      </c>
      <c r="C41" s="2" t="s">
        <v>473</v>
      </c>
      <c r="L41" s="306"/>
      <c r="M41" s="309"/>
      <c r="N41" s="306"/>
      <c r="O41" s="311"/>
    </row>
    <row r="42" spans="2:15">
      <c r="L42" s="306"/>
      <c r="M42" s="309"/>
      <c r="N42" s="306"/>
      <c r="O42" s="311"/>
    </row>
    <row r="43" spans="2:15" ht="14.25">
      <c r="B43" s="78" t="s">
        <v>45</v>
      </c>
      <c r="C43" s="78" t="s">
        <v>112</v>
      </c>
      <c r="L43" s="306"/>
      <c r="M43" s="309"/>
      <c r="N43" s="306"/>
      <c r="O43" s="311"/>
    </row>
    <row r="44" spans="2:15" ht="14.25">
      <c r="L44" s="306"/>
      <c r="M44" s="309"/>
      <c r="N44" s="312"/>
      <c r="O44" s="201"/>
    </row>
    <row r="45" spans="2:15">
      <c r="B45" s="2" t="s">
        <v>46</v>
      </c>
      <c r="C45" s="2" t="s">
        <v>29</v>
      </c>
      <c r="D45" s="2" t="s">
        <v>111</v>
      </c>
      <c r="L45" s="306"/>
      <c r="M45" s="309"/>
      <c r="N45" s="306"/>
      <c r="O45" s="311"/>
    </row>
    <row r="46" spans="2:15">
      <c r="L46" s="306"/>
      <c r="M46" s="309"/>
      <c r="N46" s="306"/>
      <c r="O46" s="311"/>
    </row>
    <row r="47" spans="2:15">
      <c r="C47" s="2" t="s">
        <v>30</v>
      </c>
      <c r="D47" s="2" t="s">
        <v>110</v>
      </c>
      <c r="L47" s="307"/>
      <c r="M47" s="310"/>
      <c r="N47" s="307"/>
      <c r="O47" s="313"/>
    </row>
    <row r="48" spans="2:15">
      <c r="C48" s="2" t="s">
        <v>109</v>
      </c>
      <c r="D48" s="77"/>
      <c r="E48" s="2" t="s">
        <v>108</v>
      </c>
      <c r="L48" s="2" t="s">
        <v>474</v>
      </c>
      <c r="O48" s="2" t="s">
        <v>8</v>
      </c>
    </row>
    <row r="49" spans="2:15">
      <c r="L49" s="175"/>
      <c r="M49" s="175"/>
      <c r="N49" s="300"/>
      <c r="O49" s="300"/>
    </row>
    <row r="50" spans="2:15">
      <c r="D50" s="37"/>
      <c r="E50" s="37"/>
      <c r="F50" s="37"/>
      <c r="G50" s="37"/>
      <c r="H50" s="37"/>
      <c r="I50" s="37"/>
      <c r="L50" s="175" t="s">
        <v>11</v>
      </c>
      <c r="M50" s="175"/>
      <c r="N50" s="301"/>
      <c r="O50" s="301"/>
    </row>
    <row r="51" spans="2:15">
      <c r="B51" s="2" t="s">
        <v>48</v>
      </c>
      <c r="C51" s="2" t="s">
        <v>49</v>
      </c>
      <c r="L51" s="175"/>
      <c r="M51" s="175"/>
      <c r="N51" s="302"/>
      <c r="O51" s="302"/>
    </row>
    <row r="52" spans="2:15">
      <c r="L52" s="175" t="s">
        <v>12</v>
      </c>
      <c r="M52" s="175"/>
      <c r="N52" s="301"/>
      <c r="O52" s="301"/>
    </row>
    <row r="53" spans="2:15">
      <c r="C53" s="2" t="s">
        <v>50</v>
      </c>
      <c r="L53" s="175"/>
      <c r="M53" s="175"/>
      <c r="N53" s="303"/>
      <c r="O53" s="303"/>
    </row>
    <row r="54" spans="2:15">
      <c r="L54" s="175" t="s">
        <v>336</v>
      </c>
      <c r="M54" s="175"/>
      <c r="N54" s="304"/>
      <c r="O54" s="304"/>
    </row>
    <row r="56" spans="2:15">
      <c r="M56" s="30"/>
      <c r="N56" s="30"/>
      <c r="O56" s="30"/>
    </row>
    <row r="57" spans="2:15">
      <c r="M57" s="30"/>
      <c r="N57" s="30"/>
      <c r="O57" s="30"/>
    </row>
  </sheetData>
  <mergeCells count="41">
    <mergeCell ref="L40:L47"/>
    <mergeCell ref="M40:M47"/>
    <mergeCell ref="N40:N43"/>
    <mergeCell ref="O41:O43"/>
    <mergeCell ref="N44:N47"/>
    <mergeCell ref="O45:O47"/>
    <mergeCell ref="L32:L39"/>
    <mergeCell ref="M32:M39"/>
    <mergeCell ref="N32:N35"/>
    <mergeCell ref="O33:O35"/>
    <mergeCell ref="N36:N39"/>
    <mergeCell ref="O37:O39"/>
    <mergeCell ref="L24:L31"/>
    <mergeCell ref="M24:M31"/>
    <mergeCell ref="N24:N27"/>
    <mergeCell ref="O25:O27"/>
    <mergeCell ref="N28:N31"/>
    <mergeCell ref="O29:O31"/>
    <mergeCell ref="N12:N15"/>
    <mergeCell ref="L16:L23"/>
    <mergeCell ref="M16:M23"/>
    <mergeCell ref="N16:N19"/>
    <mergeCell ref="O17:O19"/>
    <mergeCell ref="N20:N23"/>
    <mergeCell ref="O21:O23"/>
    <mergeCell ref="N49:O50"/>
    <mergeCell ref="N51:O52"/>
    <mergeCell ref="N53:O54"/>
    <mergeCell ref="E1:I1"/>
    <mergeCell ref="E2:I2"/>
    <mergeCell ref="L1:O2"/>
    <mergeCell ref="B5:H6"/>
    <mergeCell ref="L6:L7"/>
    <mergeCell ref="M5:M7"/>
    <mergeCell ref="N5:N7"/>
    <mergeCell ref="O6:O7"/>
    <mergeCell ref="L8:L15"/>
    <mergeCell ref="M8:M15"/>
    <mergeCell ref="N8:N11"/>
    <mergeCell ref="O9:O11"/>
    <mergeCell ref="O13:O15"/>
  </mergeCells>
  <phoneticPr fontId="2"/>
  <pageMargins left="0.59055118110236227" right="0.19685039370078741" top="0.19685039370078741" bottom="0" header="0.51181102362204722" footer="0.51181102362204722"/>
  <pageSetup paperSize="9" scale="84" orientation="landscape" horizontalDpi="0"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8"/>
  <sheetViews>
    <sheetView view="pageBreakPreview" zoomScaleNormal="100" zoomScaleSheetLayoutView="100" workbookViewId="0">
      <selection activeCell="D4" sqref="D4"/>
    </sheetView>
  </sheetViews>
  <sheetFormatPr defaultRowHeight="11.45" customHeight="1"/>
  <cols>
    <col min="1" max="1" width="1.875" style="2" customWidth="1"/>
    <col min="2" max="2" width="1.625" style="2" customWidth="1"/>
    <col min="3" max="3" width="3.625" style="2" customWidth="1"/>
    <col min="4" max="4" width="4" style="2" customWidth="1"/>
    <col min="5" max="5" width="3.625" style="2" customWidth="1"/>
    <col min="6" max="6" width="2.25" style="2" customWidth="1"/>
    <col min="7" max="7" width="4" style="2" customWidth="1"/>
    <col min="8" max="8" width="3.625" style="2" customWidth="1"/>
    <col min="9" max="9" width="4.875" style="2" customWidth="1"/>
    <col min="10" max="10" width="4.75" style="2" customWidth="1"/>
    <col min="11" max="11" width="3.625" style="2" customWidth="1"/>
    <col min="12" max="12" width="5.5" style="2" customWidth="1"/>
    <col min="13" max="13" width="3.625" style="2" customWidth="1"/>
    <col min="14" max="14" width="5.25" style="2" customWidth="1"/>
    <col min="15" max="15" width="3.625" style="2" customWidth="1"/>
    <col min="16" max="16" width="5.125" style="2" customWidth="1"/>
    <col min="17" max="17" width="1.625" style="2" customWidth="1"/>
    <col min="18" max="18" width="3.125" style="2" customWidth="1"/>
    <col min="19" max="19" width="3.625" style="2" customWidth="1"/>
    <col min="20" max="20" width="4.5" style="2" customWidth="1"/>
    <col min="21" max="21" width="6.25" style="2" customWidth="1"/>
    <col min="22" max="23" width="6.625" style="2" customWidth="1"/>
    <col min="24" max="24" width="7.5" style="2" customWidth="1"/>
    <col min="25" max="25" width="5" style="2" customWidth="1"/>
    <col min="26" max="26" width="33" style="2" customWidth="1"/>
    <col min="27" max="16384" width="9" style="2"/>
  </cols>
  <sheetData>
    <row r="1" spans="1:26" ht="13.5" customHeight="1">
      <c r="A1" s="5"/>
      <c r="B1" s="5"/>
      <c r="C1" s="5"/>
      <c r="D1" s="5"/>
      <c r="E1" s="5"/>
      <c r="F1" s="5"/>
      <c r="G1" s="5"/>
      <c r="H1" s="5"/>
      <c r="I1" s="5"/>
      <c r="J1" s="5"/>
      <c r="K1" s="63"/>
      <c r="L1" s="63"/>
      <c r="M1" s="63"/>
      <c r="N1" s="63"/>
      <c r="O1" s="63"/>
      <c r="P1" s="63"/>
      <c r="Q1" s="63"/>
      <c r="S1" s="138" t="s">
        <v>239</v>
      </c>
      <c r="T1" s="5"/>
      <c r="U1" s="369" t="s">
        <v>481</v>
      </c>
      <c r="V1" s="369"/>
      <c r="W1" s="369"/>
      <c r="X1" s="369"/>
      <c r="Y1" s="369"/>
      <c r="Z1" s="369"/>
    </row>
    <row r="2" spans="1:26" ht="13.5" customHeight="1">
      <c r="A2" s="5"/>
      <c r="B2" s="5"/>
      <c r="C2" s="5"/>
      <c r="D2" s="5"/>
      <c r="E2" s="5"/>
      <c r="F2" s="5"/>
      <c r="G2" s="5"/>
      <c r="H2" s="5"/>
      <c r="I2" s="5"/>
      <c r="J2" s="5"/>
      <c r="K2" s="63"/>
      <c r="L2" s="63"/>
      <c r="M2" s="63"/>
      <c r="N2" s="63"/>
      <c r="O2" s="63"/>
      <c r="P2" s="63"/>
      <c r="Q2" s="63"/>
      <c r="S2" s="138" t="s">
        <v>136</v>
      </c>
      <c r="T2" s="5"/>
      <c r="U2" s="369"/>
      <c r="V2" s="369"/>
      <c r="W2" s="369"/>
      <c r="X2" s="369"/>
      <c r="Y2" s="369"/>
      <c r="Z2" s="369"/>
    </row>
    <row r="3" spans="1:26" ht="19.5" customHeight="1">
      <c r="A3" s="5"/>
      <c r="B3" s="142" t="s">
        <v>476</v>
      </c>
      <c r="C3" s="142"/>
      <c r="D3" s="142"/>
      <c r="E3" s="142"/>
      <c r="F3" s="142"/>
      <c r="G3" s="142"/>
      <c r="H3" s="142"/>
      <c r="I3" s="142"/>
      <c r="J3" s="142"/>
      <c r="K3" s="142"/>
      <c r="L3" s="142"/>
      <c r="M3" s="142"/>
      <c r="N3" s="142"/>
      <c r="O3" s="142"/>
      <c r="P3" s="142"/>
      <c r="Q3" s="142"/>
      <c r="R3" s="5"/>
      <c r="S3" s="5"/>
      <c r="T3" s="5"/>
      <c r="U3" s="194"/>
      <c r="V3" s="195" t="s">
        <v>305</v>
      </c>
      <c r="W3" s="194"/>
      <c r="X3" s="194"/>
      <c r="Y3" s="194"/>
      <c r="Z3" s="194"/>
    </row>
    <row r="4" spans="1:26" ht="9" customHeight="1">
      <c r="A4" s="5"/>
      <c r="B4" s="142"/>
      <c r="C4" s="142"/>
      <c r="D4" s="142"/>
      <c r="E4" s="142"/>
      <c r="F4" s="142"/>
      <c r="G4" s="142"/>
      <c r="H4" s="142"/>
      <c r="I4" s="142"/>
      <c r="J4" s="142"/>
      <c r="K4" s="142"/>
      <c r="L4" s="142"/>
      <c r="M4" s="142"/>
      <c r="N4" s="142"/>
      <c r="O4" s="142"/>
      <c r="P4" s="142"/>
      <c r="Q4" s="142"/>
      <c r="R4" s="9"/>
      <c r="S4" s="9"/>
      <c r="T4" s="5"/>
      <c r="U4" s="336" t="s">
        <v>238</v>
      </c>
      <c r="V4" s="390"/>
      <c r="W4" s="337"/>
      <c r="X4" s="321" t="s">
        <v>97</v>
      </c>
      <c r="Y4" s="318" t="s">
        <v>82</v>
      </c>
      <c r="Z4" s="62" t="s">
        <v>229</v>
      </c>
    </row>
    <row r="5" spans="1:26" ht="12.75" customHeight="1">
      <c r="A5" s="5"/>
      <c r="B5" s="388" t="s">
        <v>237</v>
      </c>
      <c r="C5" s="388"/>
      <c r="D5" s="388"/>
      <c r="E5" s="388"/>
      <c r="F5" s="388"/>
      <c r="G5" s="388"/>
      <c r="H5" s="388"/>
      <c r="I5" s="388"/>
      <c r="J5" s="388"/>
      <c r="K5" s="388"/>
      <c r="L5" s="388"/>
      <c r="M5" s="388"/>
      <c r="N5" s="388"/>
      <c r="O5" s="388"/>
      <c r="P5" s="388"/>
      <c r="Q5" s="388"/>
      <c r="R5" s="9"/>
      <c r="S5" s="9"/>
      <c r="T5" s="5"/>
      <c r="U5" s="391"/>
      <c r="V5" s="392"/>
      <c r="W5" s="393"/>
      <c r="X5" s="319"/>
      <c r="Y5" s="319"/>
      <c r="Z5" s="319" t="s">
        <v>96</v>
      </c>
    </row>
    <row r="6" spans="1:26" ht="8.1" customHeight="1">
      <c r="A6" s="5"/>
      <c r="B6" s="388"/>
      <c r="C6" s="388"/>
      <c r="D6" s="388"/>
      <c r="E6" s="388"/>
      <c r="F6" s="388"/>
      <c r="G6" s="388"/>
      <c r="H6" s="388"/>
      <c r="I6" s="388"/>
      <c r="J6" s="388"/>
      <c r="K6" s="388"/>
      <c r="L6" s="388"/>
      <c r="M6" s="388"/>
      <c r="N6" s="388"/>
      <c r="O6" s="388"/>
      <c r="P6" s="388"/>
      <c r="Q6" s="388"/>
      <c r="R6" s="46"/>
      <c r="S6" s="61"/>
      <c r="T6" s="5"/>
      <c r="U6" s="338"/>
      <c r="V6" s="394"/>
      <c r="W6" s="339"/>
      <c r="X6" s="320"/>
      <c r="Y6" s="320"/>
      <c r="Z6" s="319"/>
    </row>
    <row r="7" spans="1:26" ht="8.1" customHeight="1">
      <c r="A7" s="5"/>
      <c r="B7" s="388"/>
      <c r="C7" s="388"/>
      <c r="D7" s="388"/>
      <c r="E7" s="388"/>
      <c r="F7" s="388"/>
      <c r="G7" s="388"/>
      <c r="H7" s="388"/>
      <c r="I7" s="388"/>
      <c r="J7" s="388"/>
      <c r="K7" s="388"/>
      <c r="L7" s="388"/>
      <c r="M7" s="388"/>
      <c r="N7" s="388"/>
      <c r="O7" s="388"/>
      <c r="P7" s="388"/>
      <c r="Q7" s="388"/>
      <c r="R7" s="46"/>
      <c r="S7" s="5"/>
      <c r="T7" s="5"/>
      <c r="U7" s="378"/>
      <c r="V7" s="379"/>
      <c r="W7" s="380"/>
      <c r="X7" s="375"/>
      <c r="Y7" s="408"/>
      <c r="Z7" s="375"/>
    </row>
    <row r="8" spans="1:26" ht="8.1" customHeight="1">
      <c r="A8" s="5"/>
      <c r="B8" s="388" t="s">
        <v>95</v>
      </c>
      <c r="C8" s="388"/>
      <c r="D8" s="388"/>
      <c r="E8" s="389" t="s">
        <v>477</v>
      </c>
      <c r="F8" s="389"/>
      <c r="G8" s="389"/>
      <c r="H8" s="389"/>
      <c r="I8" s="389"/>
      <c r="J8" s="389"/>
      <c r="K8" s="389"/>
      <c r="L8" s="389"/>
      <c r="M8" s="389"/>
      <c r="N8" s="389"/>
      <c r="O8" s="389"/>
      <c r="P8" s="389"/>
      <c r="Q8" s="389"/>
      <c r="R8" s="46"/>
      <c r="S8" s="5"/>
      <c r="T8" s="5"/>
      <c r="U8" s="381"/>
      <c r="V8" s="382"/>
      <c r="W8" s="383"/>
      <c r="X8" s="376"/>
      <c r="Y8" s="376"/>
      <c r="Z8" s="387"/>
    </row>
    <row r="9" spans="1:26" ht="8.1" customHeight="1">
      <c r="A9" s="5"/>
      <c r="B9" s="388"/>
      <c r="C9" s="388"/>
      <c r="D9" s="388"/>
      <c r="E9" s="389"/>
      <c r="F9" s="389"/>
      <c r="G9" s="389"/>
      <c r="H9" s="389"/>
      <c r="I9" s="389"/>
      <c r="J9" s="389"/>
      <c r="K9" s="389"/>
      <c r="L9" s="389"/>
      <c r="M9" s="389"/>
      <c r="N9" s="389"/>
      <c r="O9" s="389"/>
      <c r="P9" s="389"/>
      <c r="Q9" s="389"/>
      <c r="R9" s="46"/>
      <c r="S9" s="5"/>
      <c r="T9" s="5"/>
      <c r="U9" s="381"/>
      <c r="V9" s="382"/>
      <c r="W9" s="383"/>
      <c r="X9" s="376"/>
      <c r="Y9" s="376"/>
      <c r="Z9" s="372"/>
    </row>
    <row r="10" spans="1:26" ht="8.1" customHeight="1">
      <c r="A10" s="5"/>
      <c r="B10" s="388" t="s">
        <v>4</v>
      </c>
      <c r="C10" s="388"/>
      <c r="D10" s="388"/>
      <c r="E10" s="388" t="s">
        <v>94</v>
      </c>
      <c r="F10" s="388"/>
      <c r="G10" s="388"/>
      <c r="H10" s="388"/>
      <c r="I10" s="388"/>
      <c r="J10" s="388"/>
      <c r="K10" s="388"/>
      <c r="L10" s="388"/>
      <c r="M10" s="388"/>
      <c r="N10" s="388"/>
      <c r="O10" s="388"/>
      <c r="P10" s="388"/>
      <c r="Q10" s="388"/>
      <c r="R10" s="46"/>
      <c r="S10" s="5"/>
      <c r="T10" s="5"/>
      <c r="U10" s="381"/>
      <c r="V10" s="382"/>
      <c r="W10" s="383"/>
      <c r="X10" s="376"/>
      <c r="Y10" s="376"/>
      <c r="Z10" s="373"/>
    </row>
    <row r="11" spans="1:26" ht="8.1" customHeight="1">
      <c r="A11" s="5"/>
      <c r="B11" s="388"/>
      <c r="C11" s="388"/>
      <c r="D11" s="388"/>
      <c r="E11" s="388"/>
      <c r="F11" s="388"/>
      <c r="G11" s="388"/>
      <c r="H11" s="388"/>
      <c r="I11" s="388"/>
      <c r="J11" s="388"/>
      <c r="K11" s="388"/>
      <c r="L11" s="388"/>
      <c r="M11" s="388"/>
      <c r="N11" s="388"/>
      <c r="O11" s="388"/>
      <c r="P11" s="388"/>
      <c r="Q11" s="388"/>
      <c r="R11" s="46"/>
      <c r="S11" s="5"/>
      <c r="T11" s="5"/>
      <c r="U11" s="381"/>
      <c r="V11" s="382"/>
      <c r="W11" s="383"/>
      <c r="X11" s="376"/>
      <c r="Y11" s="376"/>
      <c r="Z11" s="373"/>
    </row>
    <row r="12" spans="1:26" ht="8.1" customHeight="1">
      <c r="A12" s="5"/>
      <c r="B12" s="388" t="s">
        <v>37</v>
      </c>
      <c r="C12" s="388"/>
      <c r="D12" s="388"/>
      <c r="E12" s="388" t="s">
        <v>236</v>
      </c>
      <c r="F12" s="388"/>
      <c r="G12" s="388"/>
      <c r="H12" s="388"/>
      <c r="I12" s="388"/>
      <c r="J12" s="388"/>
      <c r="K12" s="388"/>
      <c r="L12" s="388"/>
      <c r="M12" s="388"/>
      <c r="N12" s="388"/>
      <c r="O12" s="388"/>
      <c r="P12" s="388"/>
      <c r="Q12" s="388"/>
      <c r="R12" s="388"/>
      <c r="S12" s="5"/>
      <c r="T12" s="5"/>
      <c r="U12" s="381"/>
      <c r="V12" s="382"/>
      <c r="W12" s="383"/>
      <c r="X12" s="376"/>
      <c r="Y12" s="376"/>
      <c r="Z12" s="373"/>
    </row>
    <row r="13" spans="1:26" ht="8.1" customHeight="1">
      <c r="A13" s="5"/>
      <c r="B13" s="388"/>
      <c r="C13" s="388"/>
      <c r="D13" s="388"/>
      <c r="E13" s="388"/>
      <c r="F13" s="388"/>
      <c r="G13" s="388"/>
      <c r="H13" s="388"/>
      <c r="I13" s="388"/>
      <c r="J13" s="388"/>
      <c r="K13" s="388"/>
      <c r="L13" s="388"/>
      <c r="M13" s="388"/>
      <c r="N13" s="388"/>
      <c r="O13" s="388"/>
      <c r="P13" s="388"/>
      <c r="Q13" s="388"/>
      <c r="R13" s="388"/>
      <c r="S13" s="5"/>
      <c r="T13" s="5"/>
      <c r="U13" s="384"/>
      <c r="V13" s="385"/>
      <c r="W13" s="386"/>
      <c r="X13" s="377"/>
      <c r="Y13" s="377"/>
      <c r="Z13" s="374"/>
    </row>
    <row r="14" spans="1:26" ht="8.1" customHeight="1">
      <c r="A14" s="5"/>
      <c r="B14" s="141"/>
      <c r="C14" s="141"/>
      <c r="D14" s="141"/>
      <c r="E14" s="388"/>
      <c r="F14" s="388"/>
      <c r="G14" s="388"/>
      <c r="H14" s="388"/>
      <c r="I14" s="388"/>
      <c r="J14" s="388"/>
      <c r="K14" s="388"/>
      <c r="L14" s="388"/>
      <c r="M14" s="388"/>
      <c r="N14" s="388"/>
      <c r="O14" s="388"/>
      <c r="P14" s="388"/>
      <c r="Q14" s="388"/>
      <c r="R14" s="46"/>
      <c r="S14" s="5"/>
      <c r="T14" s="5"/>
      <c r="U14" s="378"/>
      <c r="V14" s="379"/>
      <c r="W14" s="380"/>
      <c r="X14" s="375"/>
      <c r="Y14" s="375"/>
      <c r="Z14" s="375"/>
    </row>
    <row r="15" spans="1:26" ht="8.1" customHeight="1">
      <c r="A15" s="5"/>
      <c r="B15" s="141"/>
      <c r="C15" s="141"/>
      <c r="D15" s="141"/>
      <c r="E15" s="388"/>
      <c r="F15" s="388"/>
      <c r="G15" s="388"/>
      <c r="H15" s="388"/>
      <c r="I15" s="388"/>
      <c r="J15" s="388"/>
      <c r="K15" s="388"/>
      <c r="L15" s="388"/>
      <c r="M15" s="388"/>
      <c r="N15" s="388"/>
      <c r="O15" s="388"/>
      <c r="P15" s="388"/>
      <c r="Q15" s="388"/>
      <c r="R15" s="46"/>
      <c r="S15" s="5"/>
      <c r="T15" s="5"/>
      <c r="U15" s="381"/>
      <c r="V15" s="382"/>
      <c r="W15" s="383"/>
      <c r="X15" s="376"/>
      <c r="Y15" s="376"/>
      <c r="Z15" s="387"/>
    </row>
    <row r="16" spans="1:26" ht="8.1" customHeight="1">
      <c r="A16" s="5"/>
      <c r="B16" s="388" t="s">
        <v>93</v>
      </c>
      <c r="C16" s="388"/>
      <c r="D16" s="388"/>
      <c r="E16" s="388" t="s">
        <v>235</v>
      </c>
      <c r="F16" s="388"/>
      <c r="G16" s="388"/>
      <c r="H16" s="388"/>
      <c r="I16" s="388"/>
      <c r="J16" s="388"/>
      <c r="K16" s="388"/>
      <c r="L16" s="388"/>
      <c r="M16" s="388"/>
      <c r="N16" s="388"/>
      <c r="O16" s="388"/>
      <c r="P16" s="388"/>
      <c r="Q16" s="388"/>
      <c r="R16" s="46"/>
      <c r="S16" s="5"/>
      <c r="T16" s="5"/>
      <c r="U16" s="381"/>
      <c r="V16" s="382"/>
      <c r="W16" s="383"/>
      <c r="X16" s="376"/>
      <c r="Y16" s="376"/>
      <c r="Z16" s="372"/>
    </row>
    <row r="17" spans="1:26" ht="8.1" customHeight="1">
      <c r="A17" s="5"/>
      <c r="B17" s="388"/>
      <c r="C17" s="388"/>
      <c r="D17" s="388"/>
      <c r="E17" s="388"/>
      <c r="F17" s="388"/>
      <c r="G17" s="388"/>
      <c r="H17" s="388"/>
      <c r="I17" s="388"/>
      <c r="J17" s="388"/>
      <c r="K17" s="388"/>
      <c r="L17" s="388"/>
      <c r="M17" s="388"/>
      <c r="N17" s="388"/>
      <c r="O17" s="388"/>
      <c r="P17" s="388"/>
      <c r="Q17" s="388"/>
      <c r="R17" s="60"/>
      <c r="S17" s="54"/>
      <c r="T17" s="5"/>
      <c r="U17" s="381"/>
      <c r="V17" s="382"/>
      <c r="W17" s="383"/>
      <c r="X17" s="376"/>
      <c r="Y17" s="376"/>
      <c r="Z17" s="373"/>
    </row>
    <row r="18" spans="1:26" ht="8.1" customHeight="1">
      <c r="A18" s="5"/>
      <c r="B18" s="388" t="s">
        <v>38</v>
      </c>
      <c r="C18" s="388"/>
      <c r="D18" s="388"/>
      <c r="E18" s="388" t="s">
        <v>92</v>
      </c>
      <c r="F18" s="388"/>
      <c r="G18" s="388"/>
      <c r="H18" s="388"/>
      <c r="I18" s="388"/>
      <c r="J18" s="388"/>
      <c r="K18" s="388"/>
      <c r="L18" s="388"/>
      <c r="M18" s="388"/>
      <c r="N18" s="388"/>
      <c r="O18" s="388"/>
      <c r="P18" s="388"/>
      <c r="Q18" s="388"/>
      <c r="R18" s="54"/>
      <c r="S18" s="54"/>
      <c r="T18" s="5"/>
      <c r="U18" s="381"/>
      <c r="V18" s="382"/>
      <c r="W18" s="383"/>
      <c r="X18" s="376"/>
      <c r="Y18" s="376"/>
      <c r="Z18" s="373"/>
    </row>
    <row r="19" spans="1:26" ht="8.1" customHeight="1">
      <c r="A19" s="5"/>
      <c r="B19" s="388"/>
      <c r="C19" s="388"/>
      <c r="D19" s="388"/>
      <c r="E19" s="388"/>
      <c r="F19" s="388"/>
      <c r="G19" s="388"/>
      <c r="H19" s="388"/>
      <c r="I19" s="388"/>
      <c r="J19" s="388"/>
      <c r="K19" s="388"/>
      <c r="L19" s="388"/>
      <c r="M19" s="388"/>
      <c r="N19" s="388"/>
      <c r="O19" s="388"/>
      <c r="P19" s="388"/>
      <c r="Q19" s="388"/>
      <c r="R19" s="54"/>
      <c r="S19" s="54"/>
      <c r="T19" s="5"/>
      <c r="U19" s="381"/>
      <c r="V19" s="382"/>
      <c r="W19" s="383"/>
      <c r="X19" s="376"/>
      <c r="Y19" s="376"/>
      <c r="Z19" s="373"/>
    </row>
    <row r="20" spans="1:26" ht="8.1" customHeight="1">
      <c r="A20" s="175"/>
      <c r="B20" s="175"/>
      <c r="C20" s="175"/>
      <c r="D20" s="175"/>
      <c r="E20" s="175"/>
      <c r="F20" s="175"/>
      <c r="G20" s="175"/>
      <c r="H20" s="175"/>
      <c r="I20" s="175"/>
      <c r="J20" s="175"/>
      <c r="K20" s="175"/>
      <c r="L20" s="175"/>
      <c r="M20" s="175"/>
      <c r="N20" s="175"/>
      <c r="O20" s="175"/>
      <c r="P20" s="175"/>
      <c r="Q20" s="175"/>
      <c r="R20" s="54"/>
      <c r="S20" s="54"/>
      <c r="T20" s="5"/>
      <c r="U20" s="384"/>
      <c r="V20" s="385"/>
      <c r="W20" s="386"/>
      <c r="X20" s="377"/>
      <c r="Y20" s="377"/>
      <c r="Z20" s="374"/>
    </row>
    <row r="21" spans="1:26" ht="8.1" customHeight="1">
      <c r="A21" s="175"/>
      <c r="B21" s="175"/>
      <c r="C21" s="175"/>
      <c r="D21" s="400" t="s">
        <v>507</v>
      </c>
      <c r="E21" s="401"/>
      <c r="F21" s="401"/>
      <c r="G21" s="401"/>
      <c r="H21" s="401"/>
      <c r="I21" s="396" t="s">
        <v>91</v>
      </c>
      <c r="J21" s="396"/>
      <c r="K21" s="396"/>
      <c r="L21" s="396"/>
      <c r="M21" s="396"/>
      <c r="N21" s="396"/>
      <c r="O21" s="396"/>
      <c r="P21" s="396"/>
      <c r="Q21" s="397"/>
      <c r="R21" s="55"/>
      <c r="S21" s="57"/>
      <c r="T21" s="5"/>
      <c r="U21" s="378"/>
      <c r="V21" s="379"/>
      <c r="W21" s="380"/>
      <c r="X21" s="375"/>
      <c r="Y21" s="375"/>
      <c r="Z21" s="375"/>
    </row>
    <row r="22" spans="1:26" ht="8.1" customHeight="1">
      <c r="A22" s="175"/>
      <c r="B22" s="175"/>
      <c r="C22" s="175"/>
      <c r="D22" s="402"/>
      <c r="E22" s="403"/>
      <c r="F22" s="403"/>
      <c r="G22" s="403"/>
      <c r="H22" s="403"/>
      <c r="I22" s="398"/>
      <c r="J22" s="398"/>
      <c r="K22" s="398"/>
      <c r="L22" s="398"/>
      <c r="M22" s="398"/>
      <c r="N22" s="398"/>
      <c r="O22" s="398"/>
      <c r="P22" s="398"/>
      <c r="Q22" s="399"/>
      <c r="R22" s="55"/>
      <c r="S22" s="57"/>
      <c r="T22" s="5"/>
      <c r="U22" s="381"/>
      <c r="V22" s="382"/>
      <c r="W22" s="383"/>
      <c r="X22" s="376"/>
      <c r="Y22" s="376"/>
      <c r="Z22" s="387"/>
    </row>
    <row r="23" spans="1:26" ht="8.1" customHeight="1">
      <c r="A23" s="175"/>
      <c r="B23" s="175"/>
      <c r="C23" s="175"/>
      <c r="D23" s="261"/>
      <c r="E23" s="262" t="s">
        <v>234</v>
      </c>
      <c r="F23" s="262"/>
      <c r="G23" s="262"/>
      <c r="H23" s="262"/>
      <c r="I23" s="262" t="s">
        <v>233</v>
      </c>
      <c r="J23" s="262"/>
      <c r="K23" s="175"/>
      <c r="L23" s="262" t="s">
        <v>523</v>
      </c>
      <c r="M23" s="262"/>
      <c r="N23" s="262"/>
      <c r="O23" s="262"/>
      <c r="P23" s="262"/>
      <c r="Q23" s="263"/>
      <c r="R23" s="59"/>
      <c r="S23" s="56"/>
      <c r="T23" s="5"/>
      <c r="U23" s="381"/>
      <c r="V23" s="382"/>
      <c r="W23" s="383"/>
      <c r="X23" s="376"/>
      <c r="Y23" s="376"/>
      <c r="Z23" s="372"/>
    </row>
    <row r="24" spans="1:26" ht="8.1" customHeight="1">
      <c r="A24" s="175"/>
      <c r="B24" s="175"/>
      <c r="C24" s="175"/>
      <c r="D24" s="261"/>
      <c r="E24" s="262" t="s">
        <v>511</v>
      </c>
      <c r="F24" s="262"/>
      <c r="G24" s="262"/>
      <c r="H24" s="262"/>
      <c r="I24" s="262" t="s">
        <v>511</v>
      </c>
      <c r="J24" s="262"/>
      <c r="K24" s="175"/>
      <c r="L24" s="262" t="s">
        <v>511</v>
      </c>
      <c r="M24" s="262"/>
      <c r="N24" s="262"/>
      <c r="O24" s="262"/>
      <c r="P24" s="262" t="s">
        <v>232</v>
      </c>
      <c r="Q24" s="263"/>
      <c r="R24" s="58"/>
      <c r="S24" s="56"/>
      <c r="T24" s="5"/>
      <c r="U24" s="381"/>
      <c r="V24" s="382"/>
      <c r="W24" s="383"/>
      <c r="X24" s="376"/>
      <c r="Y24" s="376"/>
      <c r="Z24" s="373"/>
    </row>
    <row r="25" spans="1:26" ht="8.1" customHeight="1">
      <c r="A25" s="175"/>
      <c r="B25" s="175"/>
      <c r="C25" s="175"/>
      <c r="D25" s="264"/>
      <c r="E25" s="404" t="s">
        <v>231</v>
      </c>
      <c r="F25" s="405"/>
      <c r="G25" s="406"/>
      <c r="H25" s="175"/>
      <c r="I25" s="409" t="s">
        <v>505</v>
      </c>
      <c r="J25" s="410"/>
      <c r="K25" s="175"/>
      <c r="L25" s="409" t="s">
        <v>512</v>
      </c>
      <c r="M25" s="411"/>
      <c r="N25" s="410"/>
      <c r="O25" s="175"/>
      <c r="P25" s="265" t="s">
        <v>90</v>
      </c>
      <c r="Q25" s="266"/>
      <c r="R25" s="58"/>
      <c r="S25" s="56"/>
      <c r="T25" s="5"/>
      <c r="U25" s="381"/>
      <c r="V25" s="382"/>
      <c r="W25" s="383"/>
      <c r="X25" s="376"/>
      <c r="Y25" s="376"/>
      <c r="Z25" s="373"/>
    </row>
    <row r="26" spans="1:26" ht="8.1" customHeight="1">
      <c r="A26" s="175"/>
      <c r="B26" s="175"/>
      <c r="C26" s="175"/>
      <c r="D26" s="264"/>
      <c r="E26" s="404"/>
      <c r="F26" s="405"/>
      <c r="G26" s="406"/>
      <c r="H26" s="175"/>
      <c r="I26" s="409"/>
      <c r="J26" s="410"/>
      <c r="K26" s="175"/>
      <c r="L26" s="409"/>
      <c r="M26" s="411"/>
      <c r="N26" s="410"/>
      <c r="O26" s="175"/>
      <c r="P26" s="265" t="s">
        <v>89</v>
      </c>
      <c r="Q26" s="266"/>
      <c r="R26" s="58"/>
      <c r="S26" s="56"/>
      <c r="T26" s="5"/>
      <c r="U26" s="381"/>
      <c r="V26" s="382"/>
      <c r="W26" s="383"/>
      <c r="X26" s="376"/>
      <c r="Y26" s="376"/>
      <c r="Z26" s="373"/>
    </row>
    <row r="27" spans="1:26" ht="8.1" customHeight="1">
      <c r="A27" s="175"/>
      <c r="B27" s="175"/>
      <c r="C27" s="175"/>
      <c r="D27" s="264"/>
      <c r="E27" s="404"/>
      <c r="F27" s="405"/>
      <c r="G27" s="406"/>
      <c r="H27" s="175"/>
      <c r="I27" s="409"/>
      <c r="J27" s="410"/>
      <c r="K27" s="175"/>
      <c r="L27" s="409"/>
      <c r="M27" s="411"/>
      <c r="N27" s="410"/>
      <c r="O27" s="175"/>
      <c r="P27" s="265" t="s">
        <v>88</v>
      </c>
      <c r="Q27" s="266"/>
      <c r="R27" s="58"/>
      <c r="S27" s="56"/>
      <c r="T27" s="5"/>
      <c r="U27" s="384"/>
      <c r="V27" s="385"/>
      <c r="W27" s="386"/>
      <c r="X27" s="377"/>
      <c r="Y27" s="377"/>
      <c r="Z27" s="374"/>
    </row>
    <row r="28" spans="1:26" ht="8.1" customHeight="1">
      <c r="A28" s="175"/>
      <c r="B28" s="175"/>
      <c r="C28" s="175"/>
      <c r="D28" s="264"/>
      <c r="E28" s="404" t="s">
        <v>230</v>
      </c>
      <c r="F28" s="405"/>
      <c r="G28" s="406"/>
      <c r="H28" s="175"/>
      <c r="I28" s="409" t="s">
        <v>505</v>
      </c>
      <c r="J28" s="410"/>
      <c r="K28" s="175"/>
      <c r="L28" s="409" t="s">
        <v>513</v>
      </c>
      <c r="M28" s="411"/>
      <c r="N28" s="410"/>
      <c r="O28" s="175"/>
      <c r="P28" s="265" t="s">
        <v>521</v>
      </c>
      <c r="Q28" s="266"/>
      <c r="R28" s="58"/>
      <c r="S28" s="56"/>
      <c r="T28" s="5"/>
      <c r="U28" s="378"/>
      <c r="V28" s="379"/>
      <c r="W28" s="380"/>
      <c r="X28" s="375"/>
      <c r="Y28" s="375"/>
      <c r="Z28" s="375"/>
    </row>
    <row r="29" spans="1:26" ht="8.1" customHeight="1">
      <c r="A29" s="175"/>
      <c r="B29" s="175"/>
      <c r="C29" s="175"/>
      <c r="D29" s="264"/>
      <c r="E29" s="404"/>
      <c r="F29" s="405"/>
      <c r="G29" s="406"/>
      <c r="H29" s="175"/>
      <c r="I29" s="409"/>
      <c r="J29" s="410"/>
      <c r="K29" s="175"/>
      <c r="L29" s="409"/>
      <c r="M29" s="411"/>
      <c r="N29" s="410"/>
      <c r="O29" s="175"/>
      <c r="P29" s="265" t="s">
        <v>521</v>
      </c>
      <c r="Q29" s="266"/>
      <c r="R29" s="58"/>
      <c r="S29" s="56"/>
      <c r="T29" s="5"/>
      <c r="U29" s="381"/>
      <c r="V29" s="382"/>
      <c r="W29" s="383"/>
      <c r="X29" s="376"/>
      <c r="Y29" s="376"/>
      <c r="Z29" s="387"/>
    </row>
    <row r="30" spans="1:26" ht="8.1" customHeight="1">
      <c r="A30" s="175"/>
      <c r="B30" s="175"/>
      <c r="C30" s="175"/>
      <c r="D30" s="264"/>
      <c r="E30" s="404"/>
      <c r="F30" s="405"/>
      <c r="G30" s="406"/>
      <c r="H30" s="175"/>
      <c r="I30" s="409"/>
      <c r="J30" s="410"/>
      <c r="K30" s="175"/>
      <c r="L30" s="409"/>
      <c r="M30" s="411"/>
      <c r="N30" s="410"/>
      <c r="O30" s="175"/>
      <c r="P30" s="265" t="s">
        <v>521</v>
      </c>
      <c r="Q30" s="266"/>
      <c r="R30" s="58"/>
      <c r="S30" s="56"/>
      <c r="T30" s="5"/>
      <c r="U30" s="381"/>
      <c r="V30" s="382"/>
      <c r="W30" s="383"/>
      <c r="X30" s="376"/>
      <c r="Y30" s="376"/>
      <c r="Z30" s="372"/>
    </row>
    <row r="31" spans="1:26" ht="8.1" customHeight="1">
      <c r="A31" s="175"/>
      <c r="B31" s="175"/>
      <c r="C31" s="175"/>
      <c r="D31" s="264"/>
      <c r="E31" s="404" t="s">
        <v>500</v>
      </c>
      <c r="F31" s="405"/>
      <c r="G31" s="406"/>
      <c r="H31" s="175"/>
      <c r="I31" s="409" t="s">
        <v>508</v>
      </c>
      <c r="J31" s="410"/>
      <c r="K31" s="175"/>
      <c r="L31" s="409" t="s">
        <v>514</v>
      </c>
      <c r="M31" s="411"/>
      <c r="N31" s="410"/>
      <c r="O31" s="175"/>
      <c r="P31" s="265" t="s">
        <v>521</v>
      </c>
      <c r="Q31" s="266"/>
      <c r="R31" s="58"/>
      <c r="S31" s="56"/>
      <c r="T31" s="5"/>
      <c r="U31" s="381"/>
      <c r="V31" s="382"/>
      <c r="W31" s="383"/>
      <c r="X31" s="376"/>
      <c r="Y31" s="376"/>
      <c r="Z31" s="373"/>
    </row>
    <row r="32" spans="1:26" ht="8.1" customHeight="1">
      <c r="A32" s="175"/>
      <c r="B32" s="175"/>
      <c r="C32" s="175"/>
      <c r="D32" s="264"/>
      <c r="E32" s="404"/>
      <c r="F32" s="405"/>
      <c r="G32" s="406"/>
      <c r="H32" s="175"/>
      <c r="I32" s="409"/>
      <c r="J32" s="410"/>
      <c r="K32" s="175"/>
      <c r="L32" s="409"/>
      <c r="M32" s="411"/>
      <c r="N32" s="410"/>
      <c r="O32" s="175"/>
      <c r="P32" s="265" t="s">
        <v>521</v>
      </c>
      <c r="Q32" s="266"/>
      <c r="R32" s="58"/>
      <c r="S32" s="56"/>
      <c r="T32" s="5"/>
      <c r="U32" s="381"/>
      <c r="V32" s="382"/>
      <c r="W32" s="383"/>
      <c r="X32" s="376"/>
      <c r="Y32" s="376"/>
      <c r="Z32" s="373"/>
    </row>
    <row r="33" spans="1:26" ht="8.1" customHeight="1">
      <c r="A33" s="175"/>
      <c r="B33" s="175"/>
      <c r="C33" s="175"/>
      <c r="D33" s="264"/>
      <c r="E33" s="404"/>
      <c r="F33" s="405"/>
      <c r="G33" s="406"/>
      <c r="H33" s="175"/>
      <c r="I33" s="409"/>
      <c r="J33" s="410"/>
      <c r="K33" s="175"/>
      <c r="L33" s="409"/>
      <c r="M33" s="411"/>
      <c r="N33" s="410"/>
      <c r="O33" s="175"/>
      <c r="P33" s="265" t="s">
        <v>521</v>
      </c>
      <c r="Q33" s="266"/>
      <c r="R33" s="58"/>
      <c r="S33" s="56"/>
      <c r="T33" s="5"/>
      <c r="U33" s="381"/>
      <c r="V33" s="382"/>
      <c r="W33" s="383"/>
      <c r="X33" s="376"/>
      <c r="Y33" s="376"/>
      <c r="Z33" s="373"/>
    </row>
    <row r="34" spans="1:26" ht="8.1" customHeight="1">
      <c r="A34" s="175"/>
      <c r="B34" s="175"/>
      <c r="C34" s="175"/>
      <c r="D34" s="264"/>
      <c r="E34" s="404" t="s">
        <v>501</v>
      </c>
      <c r="F34" s="405"/>
      <c r="G34" s="406"/>
      <c r="H34" s="175"/>
      <c r="I34" s="409" t="s">
        <v>508</v>
      </c>
      <c r="J34" s="410"/>
      <c r="K34" s="175"/>
      <c r="L34" s="409" t="s">
        <v>515</v>
      </c>
      <c r="M34" s="411"/>
      <c r="N34" s="410"/>
      <c r="O34" s="175"/>
      <c r="P34" s="265" t="s">
        <v>521</v>
      </c>
      <c r="Q34" s="266"/>
      <c r="R34" s="58"/>
      <c r="S34" s="56"/>
      <c r="T34" s="5"/>
      <c r="U34" s="384"/>
      <c r="V34" s="385"/>
      <c r="W34" s="386"/>
      <c r="X34" s="377"/>
      <c r="Y34" s="377"/>
      <c r="Z34" s="374"/>
    </row>
    <row r="35" spans="1:26" ht="8.1" customHeight="1">
      <c r="A35" s="175"/>
      <c r="B35" s="175"/>
      <c r="C35" s="175"/>
      <c r="D35" s="264"/>
      <c r="E35" s="404"/>
      <c r="F35" s="405"/>
      <c r="G35" s="406"/>
      <c r="H35" s="267"/>
      <c r="I35" s="409"/>
      <c r="J35" s="410"/>
      <c r="K35" s="175"/>
      <c r="L35" s="409"/>
      <c r="M35" s="411"/>
      <c r="N35" s="410"/>
      <c r="O35" s="175"/>
      <c r="P35" s="265" t="s">
        <v>521</v>
      </c>
      <c r="Q35" s="266"/>
      <c r="R35" s="58"/>
      <c r="S35" s="56"/>
      <c r="T35" s="5"/>
      <c r="U35" s="378"/>
      <c r="V35" s="379"/>
      <c r="W35" s="380"/>
      <c r="X35" s="375"/>
      <c r="Y35" s="375"/>
      <c r="Z35" s="375"/>
    </row>
    <row r="36" spans="1:26" ht="8.1" customHeight="1">
      <c r="A36" s="175"/>
      <c r="B36" s="175"/>
      <c r="C36" s="175"/>
      <c r="D36" s="264"/>
      <c r="E36" s="404"/>
      <c r="F36" s="405"/>
      <c r="G36" s="406"/>
      <c r="H36" s="267"/>
      <c r="I36" s="409"/>
      <c r="J36" s="410"/>
      <c r="K36" s="175"/>
      <c r="L36" s="409"/>
      <c r="M36" s="411"/>
      <c r="N36" s="410"/>
      <c r="O36" s="175"/>
      <c r="P36" s="265" t="s">
        <v>521</v>
      </c>
      <c r="Q36" s="266"/>
      <c r="R36" s="58"/>
      <c r="S36" s="56"/>
      <c r="T36" s="5"/>
      <c r="U36" s="381"/>
      <c r="V36" s="382"/>
      <c r="W36" s="383"/>
      <c r="X36" s="376"/>
      <c r="Y36" s="376"/>
      <c r="Z36" s="387"/>
    </row>
    <row r="37" spans="1:26" ht="8.1" customHeight="1">
      <c r="A37" s="175"/>
      <c r="B37" s="175"/>
      <c r="C37" s="175"/>
      <c r="D37" s="264"/>
      <c r="E37" s="404" t="s">
        <v>502</v>
      </c>
      <c r="F37" s="405"/>
      <c r="G37" s="406"/>
      <c r="H37" s="175"/>
      <c r="I37" s="409" t="s">
        <v>509</v>
      </c>
      <c r="J37" s="410"/>
      <c r="K37" s="175"/>
      <c r="L37" s="409" t="s">
        <v>516</v>
      </c>
      <c r="M37" s="411"/>
      <c r="N37" s="410"/>
      <c r="O37" s="175"/>
      <c r="P37" s="265" t="s">
        <v>521</v>
      </c>
      <c r="Q37" s="266"/>
      <c r="R37" s="58"/>
      <c r="S37" s="56"/>
      <c r="T37" s="5"/>
      <c r="U37" s="381"/>
      <c r="V37" s="382"/>
      <c r="W37" s="383"/>
      <c r="X37" s="376"/>
      <c r="Y37" s="376"/>
      <c r="Z37" s="372"/>
    </row>
    <row r="38" spans="1:26" ht="8.1" customHeight="1">
      <c r="A38" s="175"/>
      <c r="B38" s="175"/>
      <c r="C38" s="175"/>
      <c r="D38" s="264"/>
      <c r="E38" s="404"/>
      <c r="F38" s="405"/>
      <c r="G38" s="406"/>
      <c r="H38" s="175"/>
      <c r="I38" s="409"/>
      <c r="J38" s="410"/>
      <c r="K38" s="175"/>
      <c r="L38" s="409"/>
      <c r="M38" s="411"/>
      <c r="N38" s="410"/>
      <c r="O38" s="175"/>
      <c r="P38" s="265" t="s">
        <v>521</v>
      </c>
      <c r="Q38" s="266"/>
      <c r="R38" s="58"/>
      <c r="S38" s="56"/>
      <c r="T38" s="5"/>
      <c r="U38" s="381"/>
      <c r="V38" s="382"/>
      <c r="W38" s="383"/>
      <c r="X38" s="376"/>
      <c r="Y38" s="376"/>
      <c r="Z38" s="373"/>
    </row>
    <row r="39" spans="1:26" ht="8.1" customHeight="1">
      <c r="A39" s="175"/>
      <c r="B39" s="175"/>
      <c r="C39" s="175"/>
      <c r="D39" s="264"/>
      <c r="E39" s="404"/>
      <c r="F39" s="405"/>
      <c r="G39" s="406"/>
      <c r="H39" s="175"/>
      <c r="I39" s="409"/>
      <c r="J39" s="410"/>
      <c r="K39" s="175"/>
      <c r="L39" s="409"/>
      <c r="M39" s="411"/>
      <c r="N39" s="410"/>
      <c r="O39" s="175"/>
      <c r="P39" s="265" t="s">
        <v>521</v>
      </c>
      <c r="Q39" s="266"/>
      <c r="R39" s="58"/>
      <c r="S39" s="56"/>
      <c r="T39" s="5"/>
      <c r="U39" s="381"/>
      <c r="V39" s="382"/>
      <c r="W39" s="383"/>
      <c r="X39" s="376"/>
      <c r="Y39" s="376"/>
      <c r="Z39" s="373"/>
    </row>
    <row r="40" spans="1:26" ht="8.1" customHeight="1">
      <c r="A40" s="175"/>
      <c r="B40" s="175"/>
      <c r="C40" s="175"/>
      <c r="D40" s="264"/>
      <c r="E40" s="404" t="s">
        <v>503</v>
      </c>
      <c r="F40" s="405"/>
      <c r="G40" s="406"/>
      <c r="H40" s="175"/>
      <c r="I40" s="409" t="s">
        <v>509</v>
      </c>
      <c r="J40" s="410"/>
      <c r="K40" s="175"/>
      <c r="L40" s="409" t="s">
        <v>517</v>
      </c>
      <c r="M40" s="411"/>
      <c r="N40" s="410"/>
      <c r="O40" s="175"/>
      <c r="P40" s="265" t="s">
        <v>521</v>
      </c>
      <c r="Q40" s="266"/>
      <c r="R40" s="58"/>
      <c r="S40" s="56"/>
      <c r="T40" s="5"/>
      <c r="U40" s="381"/>
      <c r="V40" s="382"/>
      <c r="W40" s="383"/>
      <c r="X40" s="376"/>
      <c r="Y40" s="376"/>
      <c r="Z40" s="373"/>
    </row>
    <row r="41" spans="1:26" ht="8.1" customHeight="1">
      <c r="A41" s="175"/>
      <c r="B41" s="175"/>
      <c r="C41" s="175"/>
      <c r="D41" s="264"/>
      <c r="E41" s="404"/>
      <c r="F41" s="405"/>
      <c r="G41" s="406"/>
      <c r="H41" s="175"/>
      <c r="I41" s="409"/>
      <c r="J41" s="410"/>
      <c r="K41" s="175"/>
      <c r="L41" s="409"/>
      <c r="M41" s="411"/>
      <c r="N41" s="410"/>
      <c r="O41" s="175"/>
      <c r="P41" s="265" t="s">
        <v>521</v>
      </c>
      <c r="Q41" s="266"/>
      <c r="R41" s="58"/>
      <c r="S41" s="56"/>
      <c r="T41" s="5"/>
      <c r="U41" s="384"/>
      <c r="V41" s="385"/>
      <c r="W41" s="386"/>
      <c r="X41" s="377"/>
      <c r="Y41" s="377"/>
      <c r="Z41" s="374"/>
    </row>
    <row r="42" spans="1:26" ht="8.1" customHeight="1">
      <c r="A42" s="175"/>
      <c r="B42" s="175"/>
      <c r="C42" s="175"/>
      <c r="D42" s="264"/>
      <c r="E42" s="404"/>
      <c r="F42" s="405"/>
      <c r="G42" s="406"/>
      <c r="H42" s="175"/>
      <c r="I42" s="409"/>
      <c r="J42" s="410"/>
      <c r="K42" s="175"/>
      <c r="L42" s="409"/>
      <c r="M42" s="411"/>
      <c r="N42" s="410"/>
      <c r="O42" s="175"/>
      <c r="P42" s="265" t="s">
        <v>521</v>
      </c>
      <c r="Q42" s="266"/>
      <c r="R42" s="58"/>
      <c r="S42" s="56"/>
      <c r="T42" s="5"/>
      <c r="U42" s="378"/>
      <c r="V42" s="379"/>
      <c r="W42" s="380"/>
      <c r="X42" s="375"/>
      <c r="Y42" s="375"/>
      <c r="Z42" s="375"/>
    </row>
    <row r="43" spans="1:26" ht="8.1" customHeight="1">
      <c r="A43" s="175"/>
      <c r="B43" s="175"/>
      <c r="C43" s="175"/>
      <c r="D43" s="264"/>
      <c r="E43" s="404" t="s">
        <v>504</v>
      </c>
      <c r="F43" s="405"/>
      <c r="G43" s="406"/>
      <c r="H43" s="175"/>
      <c r="I43" s="409" t="s">
        <v>510</v>
      </c>
      <c r="J43" s="410"/>
      <c r="K43" s="175"/>
      <c r="L43" s="409" t="s">
        <v>518</v>
      </c>
      <c r="M43" s="411"/>
      <c r="N43" s="410"/>
      <c r="O43" s="175"/>
      <c r="P43" s="265" t="s">
        <v>521</v>
      </c>
      <c r="Q43" s="266"/>
      <c r="R43" s="58"/>
      <c r="S43" s="56"/>
      <c r="T43" s="5"/>
      <c r="U43" s="381"/>
      <c r="V43" s="382"/>
      <c r="W43" s="383"/>
      <c r="X43" s="376"/>
      <c r="Y43" s="376"/>
      <c r="Z43" s="387"/>
    </row>
    <row r="44" spans="1:26" ht="8.1" customHeight="1">
      <c r="A44" s="175"/>
      <c r="B44" s="175"/>
      <c r="C44" s="175"/>
      <c r="D44" s="264"/>
      <c r="E44" s="404"/>
      <c r="F44" s="405"/>
      <c r="G44" s="406"/>
      <c r="H44" s="175"/>
      <c r="I44" s="409"/>
      <c r="J44" s="410"/>
      <c r="K44" s="175"/>
      <c r="L44" s="409"/>
      <c r="M44" s="411"/>
      <c r="N44" s="410"/>
      <c r="O44" s="175"/>
      <c r="P44" s="265" t="s">
        <v>521</v>
      </c>
      <c r="Q44" s="266"/>
      <c r="R44" s="58"/>
      <c r="S44" s="56"/>
      <c r="T44" s="5"/>
      <c r="U44" s="381"/>
      <c r="V44" s="382"/>
      <c r="W44" s="383"/>
      <c r="X44" s="376"/>
      <c r="Y44" s="376"/>
      <c r="Z44" s="372"/>
    </row>
    <row r="45" spans="1:26" ht="8.1" customHeight="1">
      <c r="A45" s="175"/>
      <c r="B45" s="175"/>
      <c r="C45" s="175"/>
      <c r="D45" s="264"/>
      <c r="E45" s="404"/>
      <c r="F45" s="405"/>
      <c r="G45" s="406"/>
      <c r="H45" s="175"/>
      <c r="I45" s="409"/>
      <c r="J45" s="410"/>
      <c r="K45" s="175"/>
      <c r="L45" s="409"/>
      <c r="M45" s="411"/>
      <c r="N45" s="410"/>
      <c r="O45" s="175"/>
      <c r="P45" s="265" t="s">
        <v>521</v>
      </c>
      <c r="Q45" s="266"/>
      <c r="R45" s="58"/>
      <c r="S45" s="56"/>
      <c r="T45" s="5"/>
      <c r="U45" s="381"/>
      <c r="V45" s="382"/>
      <c r="W45" s="383"/>
      <c r="X45" s="376"/>
      <c r="Y45" s="376"/>
      <c r="Z45" s="373"/>
    </row>
    <row r="46" spans="1:26" ht="8.1" customHeight="1">
      <c r="A46" s="175"/>
      <c r="B46" s="175"/>
      <c r="C46" s="175"/>
      <c r="D46" s="264"/>
      <c r="E46" s="404" t="s">
        <v>506</v>
      </c>
      <c r="F46" s="405"/>
      <c r="G46" s="406"/>
      <c r="H46" s="175"/>
      <c r="I46" s="409" t="s">
        <v>510</v>
      </c>
      <c r="J46" s="410"/>
      <c r="K46" s="175"/>
      <c r="L46" s="409" t="s">
        <v>519</v>
      </c>
      <c r="M46" s="411"/>
      <c r="N46" s="410"/>
      <c r="O46" s="175"/>
      <c r="P46" s="265" t="s">
        <v>521</v>
      </c>
      <c r="Q46" s="266"/>
      <c r="R46" s="58"/>
      <c r="S46" s="56"/>
      <c r="T46" s="5"/>
      <c r="U46" s="381"/>
      <c r="V46" s="382"/>
      <c r="W46" s="383"/>
      <c r="X46" s="376"/>
      <c r="Y46" s="376"/>
      <c r="Z46" s="373"/>
    </row>
    <row r="47" spans="1:26" ht="8.1" customHeight="1">
      <c r="A47" s="175"/>
      <c r="B47" s="175"/>
      <c r="C47" s="175"/>
      <c r="D47" s="264"/>
      <c r="E47" s="404"/>
      <c r="F47" s="405"/>
      <c r="G47" s="406"/>
      <c r="H47" s="175"/>
      <c r="I47" s="409"/>
      <c r="J47" s="410"/>
      <c r="K47" s="175"/>
      <c r="L47" s="409"/>
      <c r="M47" s="411"/>
      <c r="N47" s="410"/>
      <c r="O47" s="175"/>
      <c r="P47" s="265" t="s">
        <v>521</v>
      </c>
      <c r="Q47" s="266"/>
      <c r="R47" s="58"/>
      <c r="S47" s="56"/>
      <c r="T47" s="5"/>
      <c r="U47" s="381"/>
      <c r="V47" s="382"/>
      <c r="W47" s="383"/>
      <c r="X47" s="376"/>
      <c r="Y47" s="376"/>
      <c r="Z47" s="373"/>
    </row>
    <row r="48" spans="1:26" ht="8.1" customHeight="1">
      <c r="A48" s="175"/>
      <c r="B48" s="175"/>
      <c r="C48" s="175"/>
      <c r="D48" s="264"/>
      <c r="E48" s="404"/>
      <c r="F48" s="405"/>
      <c r="G48" s="406"/>
      <c r="H48" s="175"/>
      <c r="I48" s="409"/>
      <c r="J48" s="410"/>
      <c r="K48" s="175"/>
      <c r="L48" s="409"/>
      <c r="M48" s="411"/>
      <c r="N48" s="410"/>
      <c r="O48" s="175"/>
      <c r="P48" s="265" t="s">
        <v>520</v>
      </c>
      <c r="Q48" s="266"/>
      <c r="R48" s="58"/>
      <c r="S48" s="56"/>
      <c r="T48" s="5"/>
      <c r="U48" s="384"/>
      <c r="V48" s="385"/>
      <c r="W48" s="386"/>
      <c r="X48" s="377"/>
      <c r="Y48" s="377"/>
      <c r="Z48" s="374"/>
    </row>
    <row r="49" spans="1:26" ht="8.1" customHeight="1">
      <c r="A49" s="175"/>
      <c r="B49" s="193"/>
      <c r="C49" s="268"/>
      <c r="D49" s="261"/>
      <c r="E49" s="269"/>
      <c r="F49" s="269"/>
      <c r="G49" s="269"/>
      <c r="H49" s="175"/>
      <c r="I49" s="269"/>
      <c r="J49" s="269"/>
      <c r="K49" s="269"/>
      <c r="L49" s="269"/>
      <c r="M49" s="269"/>
      <c r="N49" s="269"/>
      <c r="O49" s="175"/>
      <c r="P49" s="269"/>
      <c r="Q49" s="269"/>
      <c r="R49" s="39"/>
      <c r="S49" s="54"/>
      <c r="T49" s="5"/>
      <c r="U49" s="378"/>
      <c r="V49" s="379"/>
      <c r="W49" s="380"/>
      <c r="X49" s="375"/>
      <c r="Y49" s="375"/>
      <c r="Z49" s="375"/>
    </row>
    <row r="50" spans="1:26" ht="8.1" customHeight="1">
      <c r="A50" s="5"/>
      <c r="B50" s="54"/>
      <c r="C50" s="32"/>
      <c r="D50" s="52"/>
      <c r="E50" s="52"/>
      <c r="F50" s="52"/>
      <c r="G50" s="52"/>
      <c r="H50" s="52"/>
      <c r="I50" s="52"/>
      <c r="J50" s="52"/>
      <c r="K50" s="52"/>
      <c r="L50" s="52"/>
      <c r="M50" s="52"/>
      <c r="N50" s="52"/>
      <c r="O50" s="52"/>
      <c r="P50" s="52"/>
      <c r="Q50" s="52"/>
      <c r="R50" s="5"/>
      <c r="S50" s="54"/>
      <c r="T50" s="5"/>
      <c r="U50" s="381"/>
      <c r="V50" s="382"/>
      <c r="W50" s="383"/>
      <c r="X50" s="376"/>
      <c r="Y50" s="376"/>
      <c r="Z50" s="387"/>
    </row>
    <row r="51" spans="1:26" ht="8.1" customHeight="1">
      <c r="A51" s="5"/>
      <c r="B51" s="54"/>
      <c r="C51" s="32"/>
      <c r="D51" s="54"/>
      <c r="E51" s="54"/>
      <c r="F51" s="54"/>
      <c r="G51" s="54"/>
      <c r="H51" s="54"/>
      <c r="I51" s="54"/>
      <c r="J51" s="54"/>
      <c r="K51" s="54"/>
      <c r="L51" s="54"/>
      <c r="M51" s="54"/>
      <c r="N51" s="54"/>
      <c r="O51" s="54"/>
      <c r="P51" s="54"/>
      <c r="Q51" s="54"/>
      <c r="R51" s="5"/>
      <c r="S51" s="54"/>
      <c r="T51" s="5"/>
      <c r="U51" s="381"/>
      <c r="V51" s="382"/>
      <c r="W51" s="383"/>
      <c r="X51" s="376"/>
      <c r="Y51" s="376"/>
      <c r="Z51" s="372"/>
    </row>
    <row r="52" spans="1:26" ht="8.1" customHeight="1">
      <c r="A52" s="5"/>
      <c r="B52" s="54"/>
      <c r="C52" s="32"/>
      <c r="D52" s="54"/>
      <c r="E52" s="54"/>
      <c r="F52" s="54"/>
      <c r="G52" s="54"/>
      <c r="H52" s="54"/>
      <c r="I52" s="54"/>
      <c r="J52" s="54"/>
      <c r="K52" s="54"/>
      <c r="L52" s="54"/>
      <c r="M52" s="54"/>
      <c r="N52" s="54"/>
      <c r="O52" s="54"/>
      <c r="P52" s="54"/>
      <c r="Q52" s="54"/>
      <c r="R52" s="5"/>
      <c r="S52" s="54"/>
      <c r="T52" s="5"/>
      <c r="U52" s="381"/>
      <c r="V52" s="382"/>
      <c r="W52" s="383"/>
      <c r="X52" s="376"/>
      <c r="Y52" s="376"/>
      <c r="Z52" s="373"/>
    </row>
    <row r="53" spans="1:26" ht="8.1" customHeight="1">
      <c r="A53" s="5"/>
      <c r="B53" s="388" t="s">
        <v>522</v>
      </c>
      <c r="C53" s="388"/>
      <c r="D53" s="388"/>
      <c r="E53" s="388"/>
      <c r="F53" s="388"/>
      <c r="G53" s="388"/>
      <c r="H53" s="388"/>
      <c r="I53" s="388"/>
      <c r="J53" s="388"/>
      <c r="K53" s="388"/>
      <c r="L53" s="388"/>
      <c r="M53" s="388"/>
      <c r="N53" s="388"/>
      <c r="O53" s="388"/>
      <c r="P53" s="388"/>
      <c r="Q53" s="388"/>
      <c r="R53" s="63"/>
      <c r="S53" s="5"/>
      <c r="T53" s="5"/>
      <c r="U53" s="381"/>
      <c r="V53" s="382"/>
      <c r="W53" s="383"/>
      <c r="X53" s="376"/>
      <c r="Y53" s="376"/>
      <c r="Z53" s="373"/>
    </row>
    <row r="54" spans="1:26" ht="8.1" customHeight="1">
      <c r="A54" s="5"/>
      <c r="B54" s="388"/>
      <c r="C54" s="388"/>
      <c r="D54" s="388"/>
      <c r="E54" s="388"/>
      <c r="F54" s="388"/>
      <c r="G54" s="388"/>
      <c r="H54" s="388"/>
      <c r="I54" s="388"/>
      <c r="J54" s="388"/>
      <c r="K54" s="388"/>
      <c r="L54" s="388"/>
      <c r="M54" s="388"/>
      <c r="N54" s="388"/>
      <c r="O54" s="388"/>
      <c r="P54" s="388"/>
      <c r="Q54" s="388"/>
      <c r="R54" s="63"/>
      <c r="S54" s="5"/>
      <c r="T54" s="5"/>
      <c r="U54" s="381"/>
      <c r="V54" s="382"/>
      <c r="W54" s="383"/>
      <c r="X54" s="376"/>
      <c r="Y54" s="376"/>
      <c r="Z54" s="373"/>
    </row>
    <row r="55" spans="1:26" ht="8.1" customHeight="1">
      <c r="A55" s="5"/>
      <c r="B55" s="388" t="s">
        <v>478</v>
      </c>
      <c r="C55" s="388"/>
      <c r="D55" s="388"/>
      <c r="E55" s="388"/>
      <c r="F55" s="388"/>
      <c r="G55" s="388"/>
      <c r="H55" s="388"/>
      <c r="I55" s="388"/>
      <c r="J55" s="388"/>
      <c r="K55" s="388" t="s">
        <v>87</v>
      </c>
      <c r="L55" s="388"/>
      <c r="M55" s="388"/>
      <c r="N55" s="388"/>
      <c r="O55" s="388"/>
      <c r="P55" s="388"/>
      <c r="Q55" s="388"/>
      <c r="R55" s="63"/>
      <c r="S55" s="5"/>
      <c r="T55" s="5"/>
      <c r="U55" s="384"/>
      <c r="V55" s="385"/>
      <c r="W55" s="386"/>
      <c r="X55" s="377"/>
      <c r="Y55" s="377"/>
      <c r="Z55" s="374"/>
    </row>
    <row r="56" spans="1:26" ht="3.75" customHeight="1">
      <c r="A56" s="5"/>
      <c r="B56" s="388"/>
      <c r="C56" s="388"/>
      <c r="D56" s="388"/>
      <c r="E56" s="388"/>
      <c r="F56" s="388"/>
      <c r="G56" s="388"/>
      <c r="H56" s="388"/>
      <c r="I56" s="388"/>
      <c r="J56" s="388"/>
      <c r="K56" s="388"/>
      <c r="L56" s="388"/>
      <c r="M56" s="388"/>
      <c r="N56" s="388"/>
      <c r="O56" s="388"/>
      <c r="P56" s="388"/>
      <c r="Q56" s="388"/>
      <c r="R56" s="63"/>
      <c r="S56" s="5"/>
      <c r="T56" s="5"/>
      <c r="U56" s="5"/>
      <c r="V56" s="5"/>
      <c r="W56" s="5"/>
      <c r="X56" s="5"/>
      <c r="Y56" s="5"/>
      <c r="Z56" s="5"/>
    </row>
    <row r="57" spans="1:26" ht="8.1" customHeight="1">
      <c r="A57" s="5"/>
      <c r="B57" s="388" t="s">
        <v>86</v>
      </c>
      <c r="C57" s="388"/>
      <c r="D57" s="388"/>
      <c r="E57" s="395" t="s">
        <v>85</v>
      </c>
      <c r="F57" s="395"/>
      <c r="G57" s="395"/>
      <c r="H57" s="395"/>
      <c r="I57" s="395"/>
      <c r="J57" s="395"/>
      <c r="K57" s="395"/>
      <c r="L57" s="395"/>
      <c r="M57" s="395"/>
      <c r="N57" s="395"/>
      <c r="O57" s="395"/>
      <c r="P57" s="395"/>
      <c r="Q57" s="395"/>
      <c r="R57" s="395"/>
      <c r="S57" s="5"/>
      <c r="T57" s="5"/>
      <c r="U57" s="5"/>
      <c r="V57" s="5"/>
      <c r="W57" s="5"/>
      <c r="X57" s="5"/>
      <c r="Y57" s="5"/>
      <c r="Z57" s="5"/>
    </row>
    <row r="58" spans="1:26" ht="8.1" customHeight="1">
      <c r="A58" s="5"/>
      <c r="B58" s="388"/>
      <c r="C58" s="388"/>
      <c r="D58" s="388"/>
      <c r="E58" s="395"/>
      <c r="F58" s="395"/>
      <c r="G58" s="395"/>
      <c r="H58" s="395"/>
      <c r="I58" s="395"/>
      <c r="J58" s="395"/>
      <c r="K58" s="395"/>
      <c r="L58" s="395"/>
      <c r="M58" s="395"/>
      <c r="N58" s="395"/>
      <c r="O58" s="395"/>
      <c r="P58" s="395"/>
      <c r="Q58" s="395"/>
      <c r="R58" s="395"/>
      <c r="S58" s="5"/>
      <c r="T58" s="5"/>
      <c r="U58" s="5"/>
      <c r="V58" s="5"/>
      <c r="W58" s="5"/>
      <c r="X58" s="315"/>
      <c r="Y58" s="315"/>
      <c r="Z58" s="315"/>
    </row>
    <row r="59" spans="1:26" ht="8.1" customHeight="1">
      <c r="A59" s="5"/>
      <c r="B59" s="63"/>
      <c r="C59" s="63"/>
      <c r="D59" s="63"/>
      <c r="E59" s="388" t="s">
        <v>480</v>
      </c>
      <c r="F59" s="388"/>
      <c r="G59" s="388"/>
      <c r="H59" s="388"/>
      <c r="I59" s="388"/>
      <c r="J59" s="388"/>
      <c r="K59" s="388"/>
      <c r="L59" s="388"/>
      <c r="M59" s="388"/>
      <c r="N59" s="388"/>
      <c r="O59" s="388"/>
      <c r="P59" s="388"/>
      <c r="Q59" s="388"/>
      <c r="R59" s="407"/>
      <c r="S59" s="5"/>
      <c r="T59" s="5"/>
      <c r="U59" s="5"/>
      <c r="V59" s="5"/>
      <c r="W59" s="5"/>
      <c r="X59" s="315"/>
      <c r="Y59" s="315"/>
      <c r="Z59" s="315"/>
    </row>
    <row r="60" spans="1:26" ht="8.1" customHeight="1">
      <c r="A60" s="5"/>
      <c r="B60" s="63"/>
      <c r="C60" s="63"/>
      <c r="D60" s="63"/>
      <c r="E60" s="388"/>
      <c r="F60" s="388"/>
      <c r="G60" s="388"/>
      <c r="H60" s="388"/>
      <c r="I60" s="388"/>
      <c r="J60" s="388"/>
      <c r="K60" s="388"/>
      <c r="L60" s="388"/>
      <c r="M60" s="388"/>
      <c r="N60" s="388"/>
      <c r="O60" s="388"/>
      <c r="P60" s="388"/>
      <c r="Q60" s="388"/>
      <c r="R60" s="407"/>
      <c r="S60" s="51"/>
      <c r="T60" s="5"/>
      <c r="U60" s="314" t="s">
        <v>11</v>
      </c>
      <c r="V60" s="314"/>
      <c r="W60" s="314"/>
      <c r="X60" s="315"/>
      <c r="Y60" s="315"/>
      <c r="Z60" s="315"/>
    </row>
    <row r="61" spans="1:26" ht="8.1" customHeight="1">
      <c r="A61" s="5"/>
      <c r="B61" s="63"/>
      <c r="C61" s="63"/>
      <c r="D61" s="63"/>
      <c r="E61" s="388" t="s">
        <v>267</v>
      </c>
      <c r="F61" s="388"/>
      <c r="G61" s="388"/>
      <c r="H61" s="388"/>
      <c r="I61" s="388"/>
      <c r="J61" s="388"/>
      <c r="K61" s="388"/>
      <c r="L61" s="388"/>
      <c r="M61" s="388"/>
      <c r="N61" s="388"/>
      <c r="O61" s="388"/>
      <c r="P61" s="388"/>
      <c r="Q61" s="388"/>
      <c r="R61" s="388"/>
      <c r="S61" s="5"/>
      <c r="T61" s="5"/>
      <c r="U61" s="314"/>
      <c r="V61" s="314"/>
      <c r="W61" s="314"/>
      <c r="X61" s="365"/>
      <c r="Y61" s="365"/>
      <c r="Z61" s="365"/>
    </row>
    <row r="62" spans="1:26" ht="8.1" customHeight="1">
      <c r="A62" s="5"/>
      <c r="B62" s="63"/>
      <c r="C62" s="63"/>
      <c r="D62" s="63"/>
      <c r="E62" s="388"/>
      <c r="F62" s="388"/>
      <c r="G62" s="388"/>
      <c r="H62" s="388"/>
      <c r="I62" s="388"/>
      <c r="J62" s="388"/>
      <c r="K62" s="388"/>
      <c r="L62" s="388"/>
      <c r="M62" s="388"/>
      <c r="N62" s="388"/>
      <c r="O62" s="388"/>
      <c r="P62" s="388"/>
      <c r="Q62" s="388"/>
      <c r="R62" s="388"/>
      <c r="S62" s="5"/>
      <c r="T62" s="5"/>
      <c r="U62" s="50"/>
      <c r="V62" s="50"/>
      <c r="W62" s="50"/>
      <c r="X62" s="366"/>
      <c r="Y62" s="366"/>
      <c r="Z62" s="366"/>
    </row>
    <row r="63" spans="1:26" ht="8.1" customHeight="1">
      <c r="A63" s="5"/>
      <c r="B63" s="63"/>
      <c r="C63" s="63"/>
      <c r="D63" s="63"/>
      <c r="E63" s="63"/>
      <c r="F63" s="63"/>
      <c r="G63" s="63"/>
      <c r="H63" s="63"/>
      <c r="I63" s="63"/>
      <c r="J63" s="63"/>
      <c r="K63" s="63"/>
      <c r="L63" s="63"/>
      <c r="M63" s="63"/>
      <c r="N63" s="63"/>
      <c r="O63" s="63"/>
      <c r="P63" s="63"/>
      <c r="Q63" s="63"/>
      <c r="R63" s="63"/>
      <c r="S63" s="5"/>
      <c r="T63" s="5"/>
      <c r="U63" s="5"/>
      <c r="V63" s="5"/>
      <c r="W63" s="5"/>
      <c r="X63" s="367"/>
      <c r="Y63" s="367"/>
      <c r="Z63" s="367"/>
    </row>
    <row r="64" spans="1:26" ht="8.1" customHeight="1">
      <c r="A64" s="5"/>
      <c r="B64" s="388" t="s">
        <v>48</v>
      </c>
      <c r="C64" s="388"/>
      <c r="D64" s="388"/>
      <c r="E64" s="388" t="s">
        <v>49</v>
      </c>
      <c r="F64" s="388"/>
      <c r="G64" s="388"/>
      <c r="H64" s="388"/>
      <c r="I64" s="388"/>
      <c r="J64" s="388"/>
      <c r="K64" s="388"/>
      <c r="L64" s="388"/>
      <c r="M64" s="388"/>
      <c r="N64" s="388"/>
      <c r="O64" s="388"/>
      <c r="P64" s="388"/>
      <c r="Q64" s="388"/>
      <c r="R64" s="388"/>
      <c r="S64" s="5"/>
      <c r="T64" s="5"/>
      <c r="U64" s="371" t="s">
        <v>13</v>
      </c>
      <c r="V64" s="371"/>
      <c r="W64" s="371"/>
      <c r="X64" s="367"/>
      <c r="Y64" s="367"/>
      <c r="Z64" s="367"/>
    </row>
    <row r="65" spans="1:26" ht="8.1" customHeight="1">
      <c r="A65" s="5"/>
      <c r="B65" s="388"/>
      <c r="C65" s="388"/>
      <c r="D65" s="388"/>
      <c r="E65" s="388"/>
      <c r="F65" s="388"/>
      <c r="G65" s="388"/>
      <c r="H65" s="388"/>
      <c r="I65" s="388"/>
      <c r="J65" s="388"/>
      <c r="K65" s="388"/>
      <c r="L65" s="388"/>
      <c r="M65" s="388"/>
      <c r="N65" s="388"/>
      <c r="O65" s="388"/>
      <c r="P65" s="388"/>
      <c r="Q65" s="388"/>
      <c r="R65" s="388"/>
      <c r="S65" s="5"/>
      <c r="T65" s="5"/>
      <c r="U65" s="371"/>
      <c r="V65" s="371"/>
      <c r="W65" s="371"/>
      <c r="X65" s="368"/>
      <c r="Y65" s="368"/>
      <c r="Z65" s="368"/>
    </row>
    <row r="66" spans="1:26" ht="8.1" customHeight="1">
      <c r="A66" s="5"/>
      <c r="B66" s="48"/>
      <c r="C66" s="46"/>
      <c r="D66" s="46"/>
      <c r="E66" s="46"/>
      <c r="F66" s="46"/>
      <c r="G66" s="46"/>
      <c r="H66" s="46"/>
      <c r="I66" s="46"/>
      <c r="J66" s="46"/>
      <c r="K66" s="46"/>
      <c r="L66" s="46"/>
      <c r="M66" s="46"/>
      <c r="N66" s="46"/>
      <c r="O66" s="46"/>
      <c r="P66" s="46"/>
      <c r="Q66" s="46"/>
      <c r="R66" s="5"/>
      <c r="S66" s="5"/>
      <c r="T66" s="5"/>
      <c r="U66" s="370" t="s">
        <v>479</v>
      </c>
      <c r="V66" s="370"/>
      <c r="W66" s="370"/>
      <c r="X66" s="370"/>
      <c r="Y66" s="370"/>
      <c r="Z66" s="370"/>
    </row>
    <row r="67" spans="1:26" ht="8.1" customHeight="1">
      <c r="A67" s="5"/>
      <c r="B67" s="46"/>
      <c r="C67" s="46"/>
      <c r="D67" s="46"/>
      <c r="E67" s="46"/>
      <c r="F67" s="46"/>
      <c r="G67" s="46"/>
      <c r="H67" s="46"/>
      <c r="I67" s="46"/>
      <c r="J67" s="46"/>
      <c r="K67" s="46"/>
      <c r="L67" s="46"/>
      <c r="M67" s="46"/>
      <c r="N67" s="46"/>
      <c r="O67" s="46"/>
      <c r="P67" s="46"/>
      <c r="Q67" s="46"/>
      <c r="R67" s="5"/>
      <c r="S67" s="5"/>
      <c r="T67" s="5"/>
      <c r="U67" s="370"/>
      <c r="V67" s="370"/>
      <c r="W67" s="370"/>
      <c r="X67" s="370"/>
      <c r="Y67" s="370"/>
      <c r="Z67" s="370"/>
    </row>
    <row r="68" spans="1:26" ht="8.1" customHeight="1">
      <c r="A68" s="5"/>
      <c r="B68" s="46"/>
      <c r="C68" s="48"/>
      <c r="D68" s="48"/>
      <c r="E68" s="48"/>
      <c r="F68" s="48"/>
      <c r="G68" s="48"/>
      <c r="H68" s="48"/>
      <c r="I68" s="48"/>
      <c r="J68" s="48"/>
      <c r="K68" s="48"/>
      <c r="L68" s="48"/>
      <c r="M68" s="48"/>
      <c r="N68" s="48"/>
      <c r="O68" s="48"/>
      <c r="P68" s="48"/>
      <c r="Q68" s="48"/>
      <c r="R68" s="5"/>
      <c r="S68" s="5"/>
      <c r="T68" s="5"/>
      <c r="U68" s="370"/>
      <c r="V68" s="370"/>
      <c r="W68" s="370"/>
      <c r="X68" s="370"/>
      <c r="Y68" s="370"/>
      <c r="Z68" s="370"/>
    </row>
    <row r="69" spans="1:26" ht="8.1" customHeight="1">
      <c r="A69" s="5"/>
      <c r="B69" s="48"/>
      <c r="C69" s="48"/>
      <c r="D69" s="48"/>
      <c r="E69" s="48"/>
      <c r="F69" s="48"/>
      <c r="G69" s="48"/>
      <c r="H69" s="48"/>
      <c r="I69" s="48"/>
      <c r="J69" s="48"/>
      <c r="K69" s="48"/>
      <c r="L69" s="48"/>
      <c r="M69" s="48"/>
      <c r="N69" s="48"/>
      <c r="O69" s="48"/>
      <c r="P69" s="48"/>
      <c r="Q69" s="48"/>
      <c r="R69" s="5"/>
      <c r="S69" s="5"/>
      <c r="T69" s="5"/>
      <c r="V69" s="30"/>
      <c r="W69" s="30"/>
      <c r="X69" s="30"/>
      <c r="Y69" s="30"/>
      <c r="Z69" s="30"/>
    </row>
    <row r="70" spans="1:26" ht="8.1" customHeight="1">
      <c r="A70" s="5"/>
      <c r="B70" s="48"/>
      <c r="C70" s="46"/>
      <c r="D70" s="46"/>
      <c r="E70" s="46"/>
      <c r="F70" s="46"/>
      <c r="G70" s="46"/>
      <c r="H70" s="5"/>
      <c r="I70" s="5"/>
      <c r="J70" s="5"/>
      <c r="K70" s="5"/>
      <c r="L70" s="5"/>
      <c r="M70" s="5"/>
      <c r="N70" s="5"/>
      <c r="O70" s="5"/>
      <c r="P70" s="5"/>
      <c r="Q70" s="46"/>
      <c r="R70" s="5"/>
      <c r="S70" s="5"/>
      <c r="T70" s="5"/>
      <c r="V70" s="30"/>
      <c r="W70" s="30"/>
      <c r="X70" s="30"/>
      <c r="Y70" s="30"/>
      <c r="Z70" s="30"/>
    </row>
    <row r="71" spans="1:26" ht="9.9499999999999993" customHeight="1">
      <c r="A71" s="5"/>
      <c r="B71" s="47"/>
      <c r="C71" s="5"/>
      <c r="D71" s="5"/>
      <c r="E71" s="5"/>
      <c r="F71" s="5"/>
      <c r="G71" s="5"/>
      <c r="H71" s="5"/>
      <c r="I71" s="5"/>
      <c r="J71" s="5"/>
      <c r="K71" s="5"/>
      <c r="L71" s="5"/>
      <c r="M71" s="5"/>
      <c r="N71" s="5"/>
      <c r="O71" s="5"/>
      <c r="P71" s="5"/>
      <c r="Q71" s="5"/>
      <c r="R71" s="5"/>
      <c r="S71" s="5"/>
      <c r="T71" s="5"/>
    </row>
    <row r="72" spans="1:26" ht="9.9499999999999993" customHeight="1">
      <c r="A72" s="5"/>
      <c r="B72" s="5"/>
      <c r="C72" s="5"/>
      <c r="D72" s="5"/>
      <c r="E72" s="5"/>
      <c r="F72" s="5"/>
      <c r="G72" s="5"/>
      <c r="H72" s="5"/>
      <c r="I72" s="5"/>
      <c r="J72" s="5"/>
      <c r="K72" s="5"/>
      <c r="L72" s="5"/>
      <c r="M72" s="5"/>
      <c r="N72" s="5"/>
      <c r="O72" s="5"/>
      <c r="P72" s="5"/>
      <c r="Q72" s="5"/>
      <c r="R72" s="5"/>
      <c r="S72" s="5"/>
      <c r="T72" s="5"/>
    </row>
    <row r="73" spans="1:26" ht="9.9499999999999993" customHeight="1">
      <c r="A73" s="5"/>
      <c r="B73" s="5"/>
      <c r="C73" s="5"/>
      <c r="D73" s="5"/>
      <c r="E73" s="5"/>
      <c r="F73" s="5"/>
      <c r="G73" s="5"/>
      <c r="H73" s="5"/>
      <c r="I73" s="5"/>
      <c r="J73" s="5"/>
      <c r="K73" s="5"/>
      <c r="L73" s="5"/>
      <c r="M73" s="5"/>
      <c r="N73" s="5"/>
      <c r="O73" s="5"/>
      <c r="P73" s="5"/>
      <c r="Q73" s="5"/>
      <c r="R73" s="5"/>
      <c r="S73" s="5"/>
      <c r="T73" s="5"/>
    </row>
    <row r="74" spans="1:26" ht="9.9499999999999993" customHeight="1">
      <c r="B74" s="5"/>
      <c r="C74" s="5"/>
      <c r="D74" s="5"/>
      <c r="E74" s="5"/>
      <c r="F74" s="5"/>
      <c r="G74" s="5"/>
      <c r="H74" s="5"/>
      <c r="I74" s="5"/>
      <c r="J74" s="5"/>
      <c r="K74" s="5"/>
      <c r="L74" s="5"/>
      <c r="M74" s="5"/>
      <c r="N74" s="5"/>
      <c r="O74" s="5"/>
      <c r="P74" s="5"/>
      <c r="Q74" s="5"/>
      <c r="T74" s="5"/>
    </row>
    <row r="75" spans="1:26" ht="9.9499999999999993" customHeight="1">
      <c r="B75" s="5"/>
      <c r="C75" s="5"/>
      <c r="D75" s="5"/>
      <c r="E75" s="5"/>
      <c r="F75" s="5"/>
      <c r="G75" s="5"/>
      <c r="H75" s="5"/>
      <c r="I75" s="5"/>
      <c r="J75" s="5"/>
      <c r="K75" s="5"/>
      <c r="L75" s="5"/>
      <c r="M75" s="5"/>
      <c r="N75" s="5"/>
      <c r="O75" s="5"/>
      <c r="P75" s="5"/>
      <c r="T75" s="5"/>
    </row>
    <row r="76" spans="1:26" ht="9.9499999999999993" customHeight="1">
      <c r="C76" s="5"/>
      <c r="D76" s="5"/>
      <c r="E76" s="5"/>
      <c r="F76" s="5"/>
      <c r="G76" s="5"/>
      <c r="T76" s="5"/>
    </row>
    <row r="77" spans="1:26" ht="9.9499999999999993" customHeight="1">
      <c r="T77" s="5"/>
    </row>
    <row r="78" spans="1:26" ht="9.9499999999999993" customHeight="1"/>
  </sheetData>
  <mergeCells count="92">
    <mergeCell ref="L40:N42"/>
    <mergeCell ref="L43:N45"/>
    <mergeCell ref="L46:N48"/>
    <mergeCell ref="I37:J39"/>
    <mergeCell ref="I40:J42"/>
    <mergeCell ref="I43:J45"/>
    <mergeCell ref="I46:J48"/>
    <mergeCell ref="L25:N27"/>
    <mergeCell ref="L28:N30"/>
    <mergeCell ref="L31:N33"/>
    <mergeCell ref="L34:N36"/>
    <mergeCell ref="E37:G39"/>
    <mergeCell ref="L37:N39"/>
    <mergeCell ref="E43:G45"/>
    <mergeCell ref="E46:G48"/>
    <mergeCell ref="I25:J27"/>
    <mergeCell ref="E25:G27"/>
    <mergeCell ref="E28:G30"/>
    <mergeCell ref="E31:G33"/>
    <mergeCell ref="E34:G36"/>
    <mergeCell ref="I28:J30"/>
    <mergeCell ref="I31:J33"/>
    <mergeCell ref="I34:J36"/>
    <mergeCell ref="Z9:Z13"/>
    <mergeCell ref="U14:W20"/>
    <mergeCell ref="X14:X20"/>
    <mergeCell ref="Y14:Y20"/>
    <mergeCell ref="Z21:Z22"/>
    <mergeCell ref="Y7:Y13"/>
    <mergeCell ref="X7:X13"/>
    <mergeCell ref="Z14:Z15"/>
    <mergeCell ref="Z16:Z20"/>
    <mergeCell ref="U21:W27"/>
    <mergeCell ref="X21:X27"/>
    <mergeCell ref="Y21:Y27"/>
    <mergeCell ref="Z7:Z8"/>
    <mergeCell ref="B64:D65"/>
    <mergeCell ref="B57:D58"/>
    <mergeCell ref="E64:R65"/>
    <mergeCell ref="E59:R60"/>
    <mergeCell ref="Z30:Z34"/>
    <mergeCell ref="X28:X34"/>
    <mergeCell ref="Y49:Y55"/>
    <mergeCell ref="Y35:Y41"/>
    <mergeCell ref="Z49:Z50"/>
    <mergeCell ref="U42:W48"/>
    <mergeCell ref="Z35:Z36"/>
    <mergeCell ref="Z37:Z41"/>
    <mergeCell ref="Z42:Z43"/>
    <mergeCell ref="Z44:Z48"/>
    <mergeCell ref="X42:X48"/>
    <mergeCell ref="Y42:Y48"/>
    <mergeCell ref="B53:Q54"/>
    <mergeCell ref="E61:R62"/>
    <mergeCell ref="E57:R58"/>
    <mergeCell ref="B5:Q7"/>
    <mergeCell ref="B18:D19"/>
    <mergeCell ref="B12:D13"/>
    <mergeCell ref="E14:Q15"/>
    <mergeCell ref="E12:R13"/>
    <mergeCell ref="B16:D17"/>
    <mergeCell ref="E16:Q17"/>
    <mergeCell ref="I21:Q22"/>
    <mergeCell ref="E18:Q19"/>
    <mergeCell ref="D21:H22"/>
    <mergeCell ref="B55:J56"/>
    <mergeCell ref="K55:Q56"/>
    <mergeCell ref="E40:G42"/>
    <mergeCell ref="Y4:Y6"/>
    <mergeCell ref="B8:D9"/>
    <mergeCell ref="E8:Q9"/>
    <mergeCell ref="B10:D11"/>
    <mergeCell ref="E10:Q11"/>
    <mergeCell ref="U7:W13"/>
    <mergeCell ref="U4:W6"/>
    <mergeCell ref="X4:X6"/>
    <mergeCell ref="X58:Z61"/>
    <mergeCell ref="X62:Z65"/>
    <mergeCell ref="U1:Z2"/>
    <mergeCell ref="U66:Z68"/>
    <mergeCell ref="U60:W61"/>
    <mergeCell ref="U64:W65"/>
    <mergeCell ref="Z5:Z6"/>
    <mergeCell ref="Z51:Z55"/>
    <mergeCell ref="X35:X41"/>
    <mergeCell ref="U49:W55"/>
    <mergeCell ref="Z23:Z27"/>
    <mergeCell ref="U28:W34"/>
    <mergeCell ref="Y28:Y34"/>
    <mergeCell ref="Z28:Z29"/>
    <mergeCell ref="X49:X55"/>
    <mergeCell ref="U35:W41"/>
  </mergeCells>
  <phoneticPr fontId="2"/>
  <pageMargins left="0.39370078740157483" right="0" top="0.39370078740157483" bottom="0" header="0.51181102362204722" footer="0.51181102362204722"/>
  <pageSetup paperSize="9" orientation="landscape" horizontalDpi="0" verticalDpi="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view="pageBreakPreview" zoomScale="75" zoomScaleNormal="100" zoomScaleSheetLayoutView="75" workbookViewId="0">
      <selection activeCell="M47" sqref="M47:N48"/>
    </sheetView>
  </sheetViews>
  <sheetFormatPr defaultRowHeight="12.75" customHeight="1"/>
  <cols>
    <col min="1" max="1" width="5" style="1" customWidth="1"/>
    <col min="2" max="8" width="9" style="1"/>
    <col min="9" max="9" width="7.625" style="1" customWidth="1"/>
    <col min="10" max="10" width="6.875" style="1" customWidth="1"/>
    <col min="11" max="11" width="13.25" style="1" customWidth="1"/>
    <col min="12" max="12" width="4.75" style="1" customWidth="1"/>
    <col min="13" max="13" width="21.5" style="1" customWidth="1"/>
    <col min="14" max="14" width="35.125" style="1" customWidth="1"/>
    <col min="15" max="16384" width="9" style="1"/>
  </cols>
  <sheetData>
    <row r="1" spans="1:14" ht="12.75" customHeight="1">
      <c r="A1" s="31"/>
      <c r="B1" s="31"/>
      <c r="C1" s="31"/>
      <c r="D1" s="31"/>
      <c r="E1" s="31"/>
      <c r="F1" s="425" t="s">
        <v>80</v>
      </c>
      <c r="G1" s="425"/>
      <c r="H1" s="425"/>
      <c r="I1" s="425"/>
      <c r="J1" s="31"/>
      <c r="K1" s="426" t="s">
        <v>485</v>
      </c>
      <c r="L1" s="426"/>
      <c r="M1" s="426"/>
      <c r="N1" s="426"/>
    </row>
    <row r="2" spans="1:14" ht="12.75" customHeight="1">
      <c r="A2" s="31"/>
      <c r="B2" s="31"/>
      <c r="C2" s="31"/>
      <c r="D2" s="31"/>
      <c r="E2" s="31"/>
      <c r="F2" s="31"/>
      <c r="G2" s="31"/>
      <c r="H2" s="425" t="s">
        <v>124</v>
      </c>
      <c r="I2" s="425"/>
      <c r="J2" s="31"/>
      <c r="K2" s="426"/>
      <c r="L2" s="426"/>
      <c r="M2" s="426"/>
      <c r="N2" s="426"/>
    </row>
    <row r="3" spans="1:14" ht="12.75" customHeight="1">
      <c r="A3" s="31"/>
      <c r="B3" s="427" t="s">
        <v>482</v>
      </c>
      <c r="C3" s="427"/>
      <c r="D3" s="427"/>
      <c r="E3" s="427"/>
      <c r="F3" s="427"/>
      <c r="G3" s="427"/>
      <c r="H3" s="427"/>
      <c r="I3" s="427"/>
      <c r="J3" s="31"/>
      <c r="K3" s="31" t="s">
        <v>28</v>
      </c>
      <c r="L3" s="31"/>
      <c r="M3" s="31"/>
      <c r="N3" s="31"/>
    </row>
    <row r="4" spans="1:14" ht="12.75" customHeight="1">
      <c r="A4" s="31"/>
      <c r="B4" s="427"/>
      <c r="C4" s="427"/>
      <c r="D4" s="427"/>
      <c r="E4" s="427"/>
      <c r="F4" s="427"/>
      <c r="G4" s="427"/>
      <c r="H4" s="427"/>
      <c r="I4" s="427"/>
      <c r="J4" s="31"/>
      <c r="K4" s="91" t="s">
        <v>23</v>
      </c>
      <c r="L4" s="91" t="s">
        <v>26</v>
      </c>
      <c r="M4" s="91" t="s">
        <v>24</v>
      </c>
      <c r="N4" s="91" t="s">
        <v>25</v>
      </c>
    </row>
    <row r="5" spans="1:14" ht="12.75" customHeight="1">
      <c r="A5" s="31"/>
      <c r="B5" s="31"/>
      <c r="C5" s="90"/>
      <c r="D5" s="31"/>
      <c r="E5" s="31"/>
      <c r="F5" s="31"/>
      <c r="G5" s="31"/>
      <c r="H5" s="31"/>
      <c r="I5" s="31"/>
      <c r="J5" s="31"/>
      <c r="K5" s="89" t="s">
        <v>123</v>
      </c>
      <c r="L5" s="88" t="s">
        <v>27</v>
      </c>
      <c r="M5" s="87"/>
      <c r="N5" s="86" t="s">
        <v>7</v>
      </c>
    </row>
    <row r="6" spans="1:14" ht="12.75" customHeight="1">
      <c r="A6" s="31"/>
      <c r="B6" s="31"/>
      <c r="C6" s="31"/>
      <c r="D6" s="31"/>
      <c r="E6" s="31"/>
      <c r="F6" s="31"/>
      <c r="G6" s="31"/>
      <c r="H6" s="31"/>
      <c r="I6" s="31"/>
      <c r="J6" s="31"/>
      <c r="K6" s="305"/>
      <c r="L6" s="305"/>
      <c r="M6" s="418"/>
      <c r="N6" s="81"/>
    </row>
    <row r="7" spans="1:14" ht="12.75" customHeight="1">
      <c r="A7" s="31"/>
      <c r="B7" s="31" t="s">
        <v>1</v>
      </c>
      <c r="C7" s="31"/>
      <c r="D7" s="31"/>
      <c r="E7" s="31"/>
      <c r="F7" s="31"/>
      <c r="G7" s="31"/>
      <c r="H7" s="31"/>
      <c r="I7" s="31"/>
      <c r="J7" s="31"/>
      <c r="K7" s="306"/>
      <c r="L7" s="306"/>
      <c r="M7" s="419"/>
      <c r="N7" s="311"/>
    </row>
    <row r="8" spans="1:14" ht="12.75" customHeight="1">
      <c r="A8" s="31"/>
      <c r="B8" s="31" t="s">
        <v>483</v>
      </c>
      <c r="C8" s="31"/>
      <c r="D8" s="31"/>
      <c r="E8" s="31"/>
      <c r="F8" s="31"/>
      <c r="G8" s="31"/>
      <c r="H8" s="31"/>
      <c r="I8" s="31"/>
      <c r="J8" s="31"/>
      <c r="K8" s="306"/>
      <c r="L8" s="306"/>
      <c r="M8" s="419"/>
      <c r="N8" s="311"/>
    </row>
    <row r="9" spans="1:14" ht="12.75" customHeight="1">
      <c r="A9" s="31"/>
      <c r="B9" s="31"/>
      <c r="C9" s="31"/>
      <c r="D9" s="31"/>
      <c r="E9" s="31"/>
      <c r="F9" s="31"/>
      <c r="G9" s="31"/>
      <c r="H9" s="31"/>
      <c r="I9" s="31"/>
      <c r="J9" s="31"/>
      <c r="K9" s="306"/>
      <c r="L9" s="306"/>
      <c r="M9" s="420"/>
      <c r="N9" s="421"/>
    </row>
    <row r="10" spans="1:14" ht="12.75" customHeight="1">
      <c r="A10" s="31"/>
      <c r="B10" s="31" t="s">
        <v>2</v>
      </c>
      <c r="C10" s="85" t="s">
        <v>484</v>
      </c>
      <c r="D10" s="84"/>
      <c r="E10" s="84"/>
      <c r="F10" s="83"/>
      <c r="G10" s="31"/>
      <c r="H10" s="31"/>
      <c r="I10" s="31"/>
      <c r="J10" s="31"/>
      <c r="K10" s="306"/>
      <c r="L10" s="306"/>
      <c r="M10" s="422"/>
      <c r="N10" s="80"/>
    </row>
    <row r="11" spans="1:14" ht="12.75" customHeight="1">
      <c r="A11" s="31"/>
      <c r="B11" s="31"/>
      <c r="C11" s="31"/>
      <c r="D11" s="31"/>
      <c r="E11" s="31"/>
      <c r="F11" s="31"/>
      <c r="G11" s="31"/>
      <c r="H11" s="31"/>
      <c r="I11" s="31"/>
      <c r="J11" s="31"/>
      <c r="K11" s="306"/>
      <c r="L11" s="306"/>
      <c r="M11" s="419"/>
      <c r="N11" s="424"/>
    </row>
    <row r="12" spans="1:14" ht="12.75" customHeight="1">
      <c r="A12" s="31"/>
      <c r="B12" s="31" t="s">
        <v>3</v>
      </c>
      <c r="C12" s="31" t="s">
        <v>122</v>
      </c>
      <c r="D12" s="31"/>
      <c r="E12" s="31"/>
      <c r="F12" s="31"/>
      <c r="G12" s="31"/>
      <c r="H12" s="31"/>
      <c r="I12" s="31"/>
      <c r="J12" s="31"/>
      <c r="K12" s="306"/>
      <c r="L12" s="306"/>
      <c r="M12" s="419"/>
      <c r="N12" s="311"/>
    </row>
    <row r="13" spans="1:14" ht="12.75" customHeight="1">
      <c r="A13" s="31"/>
      <c r="B13" s="31"/>
      <c r="C13" s="31"/>
      <c r="D13" s="31"/>
      <c r="E13" s="31"/>
      <c r="F13" s="31"/>
      <c r="G13" s="31"/>
      <c r="H13" s="31"/>
      <c r="I13" s="31"/>
      <c r="J13" s="31"/>
      <c r="K13" s="307"/>
      <c r="L13" s="307"/>
      <c r="M13" s="423"/>
      <c r="N13" s="313"/>
    </row>
    <row r="14" spans="1:14" ht="12.75" customHeight="1">
      <c r="A14" s="31"/>
      <c r="B14" s="31" t="s">
        <v>4</v>
      </c>
      <c r="C14" s="322" t="s">
        <v>80</v>
      </c>
      <c r="D14" s="322"/>
      <c r="E14" s="322"/>
      <c r="F14" s="322"/>
      <c r="G14" s="322"/>
      <c r="H14" s="322"/>
      <c r="I14" s="31"/>
      <c r="J14" s="31"/>
      <c r="K14" s="305"/>
      <c r="L14" s="305"/>
      <c r="M14" s="418"/>
      <c r="N14" s="81"/>
    </row>
    <row r="15" spans="1:14" ht="12.75" customHeight="1">
      <c r="A15" s="31"/>
      <c r="B15" s="31"/>
      <c r="C15" s="31"/>
      <c r="D15" s="31"/>
      <c r="E15" s="31"/>
      <c r="F15" s="31"/>
      <c r="G15" s="31"/>
      <c r="H15" s="31"/>
      <c r="I15" s="31"/>
      <c r="J15" s="31"/>
      <c r="K15" s="306"/>
      <c r="L15" s="306"/>
      <c r="M15" s="419"/>
      <c r="N15" s="311"/>
    </row>
    <row r="16" spans="1:14" ht="12.75" customHeight="1">
      <c r="A16" s="31"/>
      <c r="B16" s="31" t="s">
        <v>79</v>
      </c>
      <c r="C16" s="31" t="s">
        <v>78</v>
      </c>
      <c r="D16" s="31"/>
      <c r="E16" s="31"/>
      <c r="F16" s="31"/>
      <c r="G16" s="31"/>
      <c r="H16" s="31"/>
      <c r="I16" s="31"/>
      <c r="J16" s="31"/>
      <c r="K16" s="306"/>
      <c r="L16" s="306"/>
      <c r="M16" s="419"/>
      <c r="N16" s="311"/>
    </row>
    <row r="17" spans="1:14" ht="12.75" customHeight="1">
      <c r="A17" s="31"/>
      <c r="B17" s="31"/>
      <c r="C17" s="31"/>
      <c r="D17" s="31"/>
      <c r="E17" s="31"/>
      <c r="F17" s="31"/>
      <c r="G17" s="31"/>
      <c r="H17" s="31"/>
      <c r="I17" s="31"/>
      <c r="J17" s="31"/>
      <c r="K17" s="306"/>
      <c r="L17" s="306"/>
      <c r="M17" s="420"/>
      <c r="N17" s="421"/>
    </row>
    <row r="18" spans="1:14" ht="12.75" customHeight="1">
      <c r="A18" s="31"/>
      <c r="B18" s="31" t="s">
        <v>93</v>
      </c>
      <c r="C18" s="31" t="s">
        <v>121</v>
      </c>
      <c r="D18" s="31"/>
      <c r="E18" s="31"/>
      <c r="F18" s="31"/>
      <c r="G18" s="31"/>
      <c r="H18" s="31"/>
      <c r="I18" s="31"/>
      <c r="J18" s="31"/>
      <c r="K18" s="306"/>
      <c r="L18" s="306"/>
      <c r="M18" s="422"/>
      <c r="N18" s="80"/>
    </row>
    <row r="19" spans="1:14" ht="12.75" customHeight="1">
      <c r="A19" s="31"/>
      <c r="B19" s="31"/>
      <c r="C19" s="31"/>
      <c r="D19" s="31"/>
      <c r="E19" s="31"/>
      <c r="F19" s="31"/>
      <c r="G19" s="31"/>
      <c r="H19" s="31"/>
      <c r="I19" s="31"/>
      <c r="J19" s="31"/>
      <c r="K19" s="306"/>
      <c r="L19" s="306"/>
      <c r="M19" s="419"/>
      <c r="N19" s="424"/>
    </row>
    <row r="20" spans="1:14" ht="12.75" customHeight="1">
      <c r="A20" s="31"/>
      <c r="B20" s="31" t="s">
        <v>5</v>
      </c>
      <c r="C20" s="31" t="s">
        <v>120</v>
      </c>
      <c r="D20" s="31"/>
      <c r="E20" s="31"/>
      <c r="F20" s="31"/>
      <c r="G20" s="31"/>
      <c r="H20" s="31"/>
      <c r="I20" s="31"/>
      <c r="J20" s="31"/>
      <c r="K20" s="306"/>
      <c r="L20" s="306"/>
      <c r="M20" s="419"/>
      <c r="N20" s="311"/>
    </row>
    <row r="21" spans="1:14" ht="12.75" customHeight="1">
      <c r="A21" s="31"/>
      <c r="B21" s="31"/>
      <c r="C21" s="31"/>
      <c r="D21" s="31"/>
      <c r="E21" s="31"/>
      <c r="F21" s="31"/>
      <c r="G21" s="31"/>
      <c r="H21" s="31"/>
      <c r="I21" s="31"/>
      <c r="J21" s="31"/>
      <c r="K21" s="307"/>
      <c r="L21" s="307"/>
      <c r="M21" s="423"/>
      <c r="N21" s="313"/>
    </row>
    <row r="22" spans="1:14" ht="12.75" customHeight="1">
      <c r="A22" s="31"/>
      <c r="B22" s="31" t="s">
        <v>14</v>
      </c>
      <c r="C22" s="31" t="s">
        <v>347</v>
      </c>
      <c r="D22" s="31"/>
      <c r="E22" s="31"/>
      <c r="F22" s="31"/>
      <c r="G22" s="31"/>
      <c r="H22" s="31"/>
      <c r="I22" s="31"/>
      <c r="J22" s="31"/>
      <c r="K22" s="305"/>
      <c r="L22" s="305"/>
      <c r="M22" s="418"/>
      <c r="N22" s="81"/>
    </row>
    <row r="23" spans="1:14" ht="12.75" customHeight="1">
      <c r="A23" s="31"/>
      <c r="B23" s="31"/>
      <c r="C23" s="31" t="s">
        <v>348</v>
      </c>
      <c r="D23" s="31"/>
      <c r="E23" s="31"/>
      <c r="F23" s="31"/>
      <c r="G23" s="31"/>
      <c r="H23" s="31"/>
      <c r="I23" s="31"/>
      <c r="J23" s="31"/>
      <c r="K23" s="306"/>
      <c r="L23" s="306"/>
      <c r="M23" s="419"/>
      <c r="N23" s="311"/>
    </row>
    <row r="24" spans="1:14" ht="12.75" customHeight="1">
      <c r="A24" s="31"/>
      <c r="B24" s="416" t="s">
        <v>343</v>
      </c>
      <c r="C24" s="416"/>
      <c r="D24" s="416"/>
      <c r="E24" s="416"/>
      <c r="F24" s="416"/>
      <c r="G24" s="416"/>
      <c r="H24" s="416"/>
      <c r="I24" s="416"/>
      <c r="J24" s="417"/>
      <c r="K24" s="306"/>
      <c r="L24" s="306"/>
      <c r="M24" s="419"/>
      <c r="N24" s="311"/>
    </row>
    <row r="25" spans="1:14" ht="12.75" customHeight="1">
      <c r="A25" s="31"/>
      <c r="B25" s="416"/>
      <c r="C25" s="416"/>
      <c r="D25" s="416"/>
      <c r="E25" s="416"/>
      <c r="F25" s="416"/>
      <c r="G25" s="416"/>
      <c r="H25" s="416"/>
      <c r="I25" s="416"/>
      <c r="J25" s="417"/>
      <c r="K25" s="306"/>
      <c r="L25" s="306"/>
      <c r="M25" s="420"/>
      <c r="N25" s="421"/>
    </row>
    <row r="26" spans="1:14" ht="12.75" customHeight="1">
      <c r="A26" s="31"/>
      <c r="B26" s="5" t="s">
        <v>306</v>
      </c>
      <c r="C26" s="82"/>
      <c r="D26" s="31"/>
      <c r="E26" s="31"/>
      <c r="F26" s="31"/>
      <c r="G26" s="31"/>
      <c r="H26" s="31"/>
      <c r="I26" s="31"/>
      <c r="J26" s="31"/>
      <c r="K26" s="306"/>
      <c r="L26" s="306"/>
      <c r="M26" s="422"/>
      <c r="N26" s="80"/>
    </row>
    <row r="27" spans="1:14" ht="12.75" customHeight="1">
      <c r="A27" s="31"/>
      <c r="B27" s="31"/>
      <c r="C27" s="31"/>
      <c r="D27" s="31"/>
      <c r="E27" s="31"/>
      <c r="F27" s="31"/>
      <c r="G27" s="31"/>
      <c r="H27" s="31"/>
      <c r="I27" s="31"/>
      <c r="J27" s="31"/>
      <c r="K27" s="306"/>
      <c r="L27" s="306"/>
      <c r="M27" s="419"/>
      <c r="N27" s="424"/>
    </row>
    <row r="28" spans="1:14" ht="12.75" customHeight="1">
      <c r="A28" s="31"/>
      <c r="B28" s="31" t="s">
        <v>15</v>
      </c>
      <c r="C28" s="31" t="s">
        <v>119</v>
      </c>
      <c r="D28" s="31"/>
      <c r="E28" s="31"/>
      <c r="F28" s="31"/>
      <c r="G28" s="31"/>
      <c r="H28" s="31"/>
      <c r="I28" s="31"/>
      <c r="J28" s="31"/>
      <c r="K28" s="306"/>
      <c r="L28" s="306"/>
      <c r="M28" s="419"/>
      <c r="N28" s="311"/>
    </row>
    <row r="29" spans="1:14" ht="12.75" customHeight="1">
      <c r="A29" s="31"/>
      <c r="B29" s="31"/>
      <c r="C29" s="31"/>
      <c r="D29" s="31"/>
      <c r="E29" s="31"/>
      <c r="F29" s="31"/>
      <c r="G29" s="31"/>
      <c r="H29" s="31"/>
      <c r="I29" s="31"/>
      <c r="J29" s="31"/>
      <c r="K29" s="307"/>
      <c r="L29" s="307"/>
      <c r="M29" s="423"/>
      <c r="N29" s="313"/>
    </row>
    <row r="30" spans="1:14" ht="12.75" customHeight="1">
      <c r="A30" s="31"/>
      <c r="B30" s="31"/>
      <c r="C30" s="31" t="s">
        <v>16</v>
      </c>
      <c r="D30" s="31"/>
      <c r="E30" s="31"/>
      <c r="F30" s="31"/>
      <c r="G30" s="31"/>
      <c r="H30" s="31"/>
      <c r="I30" s="31"/>
      <c r="J30" s="31"/>
      <c r="K30" s="305"/>
      <c r="L30" s="305"/>
      <c r="M30" s="418"/>
      <c r="N30" s="81"/>
    </row>
    <row r="31" spans="1:14" ht="12.75" customHeight="1">
      <c r="A31" s="31"/>
      <c r="B31" s="31"/>
      <c r="C31" s="31"/>
      <c r="D31" s="31"/>
      <c r="E31" s="31"/>
      <c r="F31" s="31"/>
      <c r="G31" s="31"/>
      <c r="H31" s="31"/>
      <c r="I31" s="31"/>
      <c r="J31" s="31"/>
      <c r="K31" s="306"/>
      <c r="L31" s="306"/>
      <c r="M31" s="419"/>
      <c r="N31" s="311"/>
    </row>
    <row r="32" spans="1:14" ht="12.75" customHeight="1">
      <c r="A32" s="31"/>
      <c r="B32" s="31" t="s">
        <v>17</v>
      </c>
      <c r="C32" s="31" t="s">
        <v>118</v>
      </c>
      <c r="D32" s="33"/>
      <c r="E32" s="31"/>
      <c r="F32" s="31"/>
      <c r="G32" s="31"/>
      <c r="H32" s="31"/>
      <c r="I32" s="31"/>
      <c r="J32" s="31"/>
      <c r="K32" s="306"/>
      <c r="L32" s="306"/>
      <c r="M32" s="419"/>
      <c r="N32" s="311"/>
    </row>
    <row r="33" spans="1:14" ht="12.75" customHeight="1">
      <c r="A33" s="31"/>
      <c r="B33" s="31"/>
      <c r="C33" s="31"/>
      <c r="D33" s="33"/>
      <c r="E33" s="31"/>
      <c r="F33" s="31"/>
      <c r="G33" s="31"/>
      <c r="H33" s="31"/>
      <c r="I33" s="31"/>
      <c r="J33" s="31"/>
      <c r="K33" s="306"/>
      <c r="L33" s="306"/>
      <c r="M33" s="420"/>
      <c r="N33" s="421"/>
    </row>
    <row r="34" spans="1:14" ht="12.75" customHeight="1">
      <c r="A34" s="31"/>
      <c r="B34" s="31" t="s">
        <v>18</v>
      </c>
      <c r="C34" s="31" t="s">
        <v>19</v>
      </c>
      <c r="D34" s="33"/>
      <c r="E34" s="31"/>
      <c r="F34" s="31"/>
      <c r="G34" s="31"/>
      <c r="H34" s="31"/>
      <c r="I34" s="31"/>
      <c r="J34" s="31"/>
      <c r="K34" s="306"/>
      <c r="L34" s="306"/>
      <c r="M34" s="422"/>
      <c r="N34" s="80"/>
    </row>
    <row r="35" spans="1:14" ht="12.75" customHeight="1">
      <c r="A35" s="31"/>
      <c r="B35" s="31"/>
      <c r="C35" s="31"/>
      <c r="D35" s="33"/>
      <c r="E35" s="31"/>
      <c r="F35" s="31"/>
      <c r="G35" s="31"/>
      <c r="H35" s="31"/>
      <c r="I35" s="31"/>
      <c r="J35" s="31"/>
      <c r="K35" s="306"/>
      <c r="L35" s="306"/>
      <c r="M35" s="419"/>
      <c r="N35" s="424"/>
    </row>
    <row r="36" spans="1:14" ht="12.75" customHeight="1">
      <c r="A36" s="31"/>
      <c r="B36" s="31" t="s">
        <v>20</v>
      </c>
      <c r="C36" s="31" t="s">
        <v>117</v>
      </c>
      <c r="D36" s="33"/>
      <c r="E36" s="31"/>
      <c r="F36" s="31"/>
      <c r="G36" s="31"/>
      <c r="H36" s="31"/>
      <c r="I36" s="31"/>
      <c r="J36" s="31"/>
      <c r="K36" s="306"/>
      <c r="L36" s="306"/>
      <c r="M36" s="419"/>
      <c r="N36" s="311"/>
    </row>
    <row r="37" spans="1:14" ht="12.75" customHeight="1">
      <c r="A37" s="31"/>
      <c r="B37" s="31"/>
      <c r="C37" s="31"/>
      <c r="D37" s="33"/>
      <c r="E37" s="31"/>
      <c r="F37" s="31"/>
      <c r="G37" s="31"/>
      <c r="H37" s="31"/>
      <c r="I37" s="31"/>
      <c r="J37" s="31"/>
      <c r="K37" s="307"/>
      <c r="L37" s="307"/>
      <c r="M37" s="423"/>
      <c r="N37" s="313"/>
    </row>
    <row r="38" spans="1:14" ht="12.75" customHeight="1">
      <c r="A38" s="31"/>
      <c r="B38" s="31" t="s">
        <v>10</v>
      </c>
      <c r="C38" s="31" t="s">
        <v>493</v>
      </c>
      <c r="D38" s="33"/>
      <c r="E38" s="31"/>
      <c r="F38" s="31"/>
      <c r="G38" s="31"/>
      <c r="H38" s="31"/>
      <c r="I38" s="31"/>
      <c r="J38" s="31"/>
      <c r="K38" s="305"/>
      <c r="L38" s="305"/>
      <c r="M38" s="418"/>
      <c r="N38" s="81"/>
    </row>
    <row r="39" spans="1:14" ht="12.75" customHeight="1">
      <c r="A39" s="31"/>
      <c r="B39" s="31"/>
      <c r="C39" s="31"/>
      <c r="D39" s="33"/>
      <c r="E39" s="31"/>
      <c r="F39" s="31"/>
      <c r="G39" s="31"/>
      <c r="H39" s="31"/>
      <c r="I39" s="31"/>
      <c r="J39" s="31"/>
      <c r="K39" s="306"/>
      <c r="L39" s="306"/>
      <c r="M39" s="419"/>
      <c r="N39" s="311"/>
    </row>
    <row r="40" spans="1:14" ht="12.75" customHeight="1">
      <c r="A40" s="31"/>
      <c r="B40" s="31" t="s">
        <v>6</v>
      </c>
      <c r="C40" s="31" t="s">
        <v>116</v>
      </c>
      <c r="D40" s="33"/>
      <c r="E40" s="31"/>
      <c r="F40" s="31"/>
      <c r="G40" s="31"/>
      <c r="H40" s="31"/>
      <c r="I40" s="31"/>
      <c r="J40" s="31"/>
      <c r="K40" s="306"/>
      <c r="L40" s="306"/>
      <c r="M40" s="419"/>
      <c r="N40" s="311"/>
    </row>
    <row r="41" spans="1:14" ht="12.75" customHeight="1">
      <c r="A41" s="31"/>
      <c r="B41" s="31"/>
      <c r="C41" s="31"/>
      <c r="D41" s="33"/>
      <c r="E41" s="31"/>
      <c r="F41" s="31"/>
      <c r="G41" s="31"/>
      <c r="H41" s="31"/>
      <c r="I41" s="31"/>
      <c r="J41" s="31"/>
      <c r="K41" s="306"/>
      <c r="L41" s="306"/>
      <c r="M41" s="420"/>
      <c r="N41" s="421"/>
    </row>
    <row r="42" spans="1:14" ht="12.75" customHeight="1">
      <c r="A42" s="31"/>
      <c r="B42" s="31" t="s">
        <v>71</v>
      </c>
      <c r="C42" s="31" t="s">
        <v>70</v>
      </c>
      <c r="D42" s="33"/>
      <c r="E42" s="31"/>
      <c r="F42" s="31"/>
      <c r="G42" s="31"/>
      <c r="H42" s="31"/>
      <c r="I42" s="31"/>
      <c r="J42" s="31"/>
      <c r="K42" s="306"/>
      <c r="L42" s="306"/>
      <c r="M42" s="422"/>
      <c r="N42" s="80"/>
    </row>
    <row r="43" spans="1:14" ht="12.75" customHeight="1">
      <c r="A43" s="31"/>
      <c r="B43" s="31"/>
      <c r="C43" s="42"/>
      <c r="D43" s="41"/>
      <c r="E43" s="41"/>
      <c r="F43" s="40"/>
      <c r="G43" s="31"/>
      <c r="H43" s="31"/>
      <c r="I43" s="31"/>
      <c r="J43" s="31"/>
      <c r="K43" s="306"/>
      <c r="L43" s="306"/>
      <c r="M43" s="419"/>
      <c r="N43" s="424"/>
    </row>
    <row r="44" spans="1:14" ht="12.75" customHeight="1">
      <c r="A44" s="31"/>
      <c r="B44" s="31"/>
      <c r="C44" s="39" t="s">
        <v>69</v>
      </c>
      <c r="D44" s="33"/>
      <c r="E44" s="33"/>
      <c r="F44" s="38"/>
      <c r="G44" s="31"/>
      <c r="H44" s="31"/>
      <c r="I44" s="31"/>
      <c r="J44" s="31"/>
      <c r="K44" s="306"/>
      <c r="L44" s="306"/>
      <c r="M44" s="419"/>
      <c r="N44" s="311"/>
    </row>
    <row r="45" spans="1:14" ht="12.75" customHeight="1">
      <c r="A45" s="31"/>
      <c r="B45" s="31"/>
      <c r="C45" s="39" t="s">
        <v>68</v>
      </c>
      <c r="D45" s="33"/>
      <c r="E45" s="33"/>
      <c r="F45" s="38"/>
      <c r="G45" s="31"/>
      <c r="H45" s="31"/>
      <c r="I45" s="31"/>
      <c r="J45" s="31"/>
      <c r="K45" s="307"/>
      <c r="L45" s="307"/>
      <c r="M45" s="423"/>
      <c r="N45" s="313"/>
    </row>
    <row r="46" spans="1:14" ht="12.75" customHeight="1">
      <c r="A46" s="31"/>
      <c r="B46" s="31"/>
      <c r="C46" s="39" t="s">
        <v>67</v>
      </c>
      <c r="D46" s="33"/>
      <c r="E46" s="33"/>
      <c r="F46" s="38"/>
      <c r="G46" s="31"/>
      <c r="H46" s="31"/>
      <c r="I46" s="31"/>
      <c r="J46" s="31"/>
      <c r="K46" s="31" t="s">
        <v>8</v>
      </c>
      <c r="L46" s="31"/>
      <c r="M46" s="31"/>
      <c r="N46" s="79" t="s">
        <v>494</v>
      </c>
    </row>
    <row r="47" spans="1:14" ht="12.75" customHeight="1">
      <c r="A47" s="31"/>
      <c r="B47" s="31"/>
      <c r="C47" s="39" t="s">
        <v>66</v>
      </c>
      <c r="D47" s="33"/>
      <c r="E47" s="33"/>
      <c r="F47" s="38"/>
      <c r="G47" s="31"/>
      <c r="H47" s="31"/>
      <c r="I47" s="31"/>
      <c r="J47" s="31"/>
      <c r="K47" s="31"/>
      <c r="L47" s="31"/>
      <c r="M47" s="300"/>
      <c r="N47" s="300"/>
    </row>
    <row r="48" spans="1:14" ht="12.75" customHeight="1">
      <c r="A48" s="31"/>
      <c r="B48" s="31"/>
      <c r="C48" s="36"/>
      <c r="D48" s="35"/>
      <c r="E48" s="35"/>
      <c r="F48" s="34"/>
      <c r="G48" s="31"/>
      <c r="H48" s="31"/>
      <c r="I48" s="31"/>
      <c r="J48" s="31"/>
      <c r="K48" s="31" t="s">
        <v>11</v>
      </c>
      <c r="L48" s="31"/>
      <c r="M48" s="301"/>
      <c r="N48" s="301"/>
    </row>
    <row r="49" spans="1:14" ht="12.75" customHeight="1">
      <c r="A49" s="31"/>
      <c r="B49" s="31"/>
      <c r="C49" s="31"/>
      <c r="D49" s="33"/>
      <c r="E49" s="31"/>
      <c r="F49" s="31"/>
      <c r="G49" s="31"/>
      <c r="H49" s="31"/>
      <c r="I49" s="31"/>
      <c r="J49" s="31"/>
      <c r="K49" s="31"/>
      <c r="L49" s="31"/>
      <c r="M49" s="302"/>
      <c r="N49" s="302"/>
    </row>
    <row r="50" spans="1:14" ht="12.75" customHeight="1">
      <c r="A50" s="31"/>
      <c r="B50" s="31" t="s">
        <v>9</v>
      </c>
      <c r="C50" s="5" t="s">
        <v>65</v>
      </c>
      <c r="D50" s="32"/>
      <c r="E50" s="5"/>
      <c r="F50" s="5"/>
      <c r="G50" s="5"/>
      <c r="H50" s="5"/>
      <c r="I50" s="31"/>
      <c r="J50" s="31"/>
      <c r="K50" s="31" t="s">
        <v>12</v>
      </c>
      <c r="L50" s="31"/>
      <c r="M50" s="301"/>
      <c r="N50" s="301"/>
    </row>
    <row r="51" spans="1:14" ht="12.75" customHeight="1">
      <c r="A51" s="31"/>
      <c r="B51" s="31"/>
      <c r="C51" s="5"/>
      <c r="D51" s="32"/>
      <c r="E51" s="5" t="s">
        <v>64</v>
      </c>
      <c r="F51" s="5"/>
      <c r="G51" s="5"/>
      <c r="H51" s="5"/>
      <c r="I51" s="31"/>
      <c r="J51" s="31"/>
      <c r="K51" s="31"/>
      <c r="L51" s="31"/>
      <c r="M51" s="412" t="s">
        <v>13</v>
      </c>
      <c r="N51" s="414"/>
    </row>
    <row r="52" spans="1:14" ht="12.75" customHeight="1">
      <c r="A52" s="31"/>
      <c r="B52" s="31"/>
      <c r="C52" s="31"/>
      <c r="D52" s="31"/>
      <c r="E52" s="31"/>
      <c r="F52" s="31"/>
      <c r="G52" s="31"/>
      <c r="H52" s="31"/>
      <c r="I52" s="31"/>
      <c r="J52" s="31"/>
      <c r="K52" s="31"/>
      <c r="L52" s="31"/>
      <c r="M52" s="413"/>
      <c r="N52" s="415"/>
    </row>
    <row r="53" spans="1:14" ht="12.75" customHeight="1">
      <c r="A53" s="31"/>
      <c r="B53" s="31" t="s">
        <v>21</v>
      </c>
      <c r="C53" s="31" t="s">
        <v>22</v>
      </c>
      <c r="D53" s="31"/>
      <c r="E53" s="31"/>
      <c r="F53" s="31"/>
      <c r="G53" s="31"/>
      <c r="H53" s="31"/>
      <c r="I53" s="31"/>
      <c r="J53" s="31"/>
      <c r="K53" s="31"/>
      <c r="L53" s="31"/>
      <c r="M53" s="31"/>
      <c r="N53" s="31"/>
    </row>
    <row r="54" spans="1:14" ht="12.75" customHeight="1">
      <c r="A54" s="31"/>
      <c r="B54" s="31"/>
      <c r="C54" s="31"/>
      <c r="D54" s="31"/>
      <c r="E54" s="31"/>
      <c r="F54" s="31"/>
      <c r="G54" s="31"/>
      <c r="H54" s="31"/>
      <c r="I54" s="31"/>
      <c r="J54" s="31"/>
      <c r="K54" s="31" t="s">
        <v>47</v>
      </c>
      <c r="L54" s="31"/>
      <c r="M54" s="31"/>
      <c r="N54" s="31"/>
    </row>
    <row r="55" spans="1:14" ht="12.75" customHeight="1">
      <c r="A55" s="31"/>
      <c r="I55" s="31"/>
      <c r="J55" s="31"/>
      <c r="K55" s="31"/>
      <c r="L55" s="31"/>
      <c r="M55" s="31"/>
      <c r="N55" s="31"/>
    </row>
    <row r="56" spans="1:14" ht="12.75" customHeight="1">
      <c r="I56" s="31"/>
      <c r="J56" s="31"/>
      <c r="K56" s="31"/>
      <c r="L56" s="31"/>
      <c r="M56" s="31"/>
      <c r="N56" s="31"/>
    </row>
    <row r="57" spans="1:14" ht="12.75" customHeight="1">
      <c r="J57" s="31"/>
    </row>
  </sheetData>
  <mergeCells count="40">
    <mergeCell ref="C14:H14"/>
    <mergeCell ref="F1:I1"/>
    <mergeCell ref="H2:I2"/>
    <mergeCell ref="K14:K21"/>
    <mergeCell ref="L14:L21"/>
    <mergeCell ref="K1:N2"/>
    <mergeCell ref="M6:M9"/>
    <mergeCell ref="K6:K13"/>
    <mergeCell ref="L6:L13"/>
    <mergeCell ref="B3:I4"/>
    <mergeCell ref="N7:N9"/>
    <mergeCell ref="M10:M13"/>
    <mergeCell ref="N11:N13"/>
    <mergeCell ref="K22:K29"/>
    <mergeCell ref="L22:L29"/>
    <mergeCell ref="M22:M25"/>
    <mergeCell ref="N23:N25"/>
    <mergeCell ref="M26:M29"/>
    <mergeCell ref="N27:N29"/>
    <mergeCell ref="N35:N37"/>
    <mergeCell ref="M14:M17"/>
    <mergeCell ref="N15:N17"/>
    <mergeCell ref="M18:M21"/>
    <mergeCell ref="N19:N21"/>
    <mergeCell ref="M51:M52"/>
    <mergeCell ref="N51:N52"/>
    <mergeCell ref="B24:J25"/>
    <mergeCell ref="M47:N48"/>
    <mergeCell ref="M49:N50"/>
    <mergeCell ref="K38:K45"/>
    <mergeCell ref="L38:L45"/>
    <mergeCell ref="M38:M41"/>
    <mergeCell ref="N39:N41"/>
    <mergeCell ref="M42:M45"/>
    <mergeCell ref="N43:N45"/>
    <mergeCell ref="K30:K37"/>
    <mergeCell ref="L30:L37"/>
    <mergeCell ref="M30:M33"/>
    <mergeCell ref="N31:N33"/>
    <mergeCell ref="M34:M37"/>
  </mergeCells>
  <phoneticPr fontId="2"/>
  <pageMargins left="0.39370078740157483" right="0.19685039370078741" top="0.19685039370078741" bottom="0.19685039370078741" header="0.51181102362204722" footer="0.51181102362204722"/>
  <pageSetup paperSize="9" scale="90" orientation="landscape"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8"/>
  <sheetViews>
    <sheetView view="pageBreakPreview" zoomScaleNormal="100" zoomScaleSheetLayoutView="100" workbookViewId="0">
      <selection activeCell="E16" sqref="E16:Q17"/>
    </sheetView>
  </sheetViews>
  <sheetFormatPr defaultRowHeight="11.45" customHeight="1"/>
  <cols>
    <col min="1" max="1" width="1.875" style="2" customWidth="1"/>
    <col min="2" max="2" width="1.625" style="2" customWidth="1"/>
    <col min="3" max="3" width="3.625" style="2" customWidth="1"/>
    <col min="4" max="4" width="4" style="2" customWidth="1"/>
    <col min="5" max="5" width="3.625" style="2" customWidth="1"/>
    <col min="6" max="6" width="2.25" style="2" customWidth="1"/>
    <col min="7" max="7" width="4" style="2" customWidth="1"/>
    <col min="8" max="8" width="3.625" style="2" customWidth="1"/>
    <col min="9" max="9" width="4.875" style="2" customWidth="1"/>
    <col min="10" max="10" width="4.75" style="2" customWidth="1"/>
    <col min="11" max="11" width="3.625" style="2" customWidth="1"/>
    <col min="12" max="12" width="5.5" style="2" customWidth="1"/>
    <col min="13" max="13" width="3.625" style="2" customWidth="1"/>
    <col min="14" max="14" width="5.25" style="2" customWidth="1"/>
    <col min="15" max="15" width="3.625" style="2" customWidth="1"/>
    <col min="16" max="16" width="5.125" style="2" customWidth="1"/>
    <col min="17" max="17" width="1.625" style="2" customWidth="1"/>
    <col min="18" max="18" width="3.125" style="2" customWidth="1"/>
    <col min="19" max="19" width="3.625" style="2" customWidth="1"/>
    <col min="20" max="20" width="4.5" style="2" customWidth="1"/>
    <col min="21" max="21" width="6.25" style="2" customWidth="1"/>
    <col min="22" max="23" width="6.625" style="2" customWidth="1"/>
    <col min="24" max="24" width="7.5" style="2" customWidth="1"/>
    <col min="25" max="25" width="5" style="2" customWidth="1"/>
    <col min="26" max="26" width="33" style="2" customWidth="1"/>
    <col min="27" max="16384" width="9" style="2"/>
  </cols>
  <sheetData>
    <row r="1" spans="1:26" ht="13.5">
      <c r="A1" s="5"/>
      <c r="B1" s="5"/>
      <c r="C1" s="5"/>
      <c r="D1" s="5"/>
      <c r="E1" s="5"/>
      <c r="F1" s="5"/>
      <c r="G1" s="5"/>
      <c r="H1" s="5"/>
      <c r="I1" s="5"/>
      <c r="J1" s="5"/>
      <c r="K1" s="63"/>
      <c r="L1" s="63"/>
      <c r="M1" s="63"/>
      <c r="N1" s="63"/>
      <c r="O1" s="63"/>
      <c r="P1" s="63"/>
      <c r="Q1" s="63"/>
      <c r="S1" s="138" t="s">
        <v>239</v>
      </c>
      <c r="T1" s="5"/>
      <c r="U1" s="369" t="s">
        <v>496</v>
      </c>
      <c r="V1" s="369"/>
      <c r="W1" s="369"/>
      <c r="X1" s="369"/>
      <c r="Y1" s="369"/>
      <c r="Z1" s="369"/>
    </row>
    <row r="2" spans="1:26" ht="13.5">
      <c r="A2" s="5"/>
      <c r="B2" s="5"/>
      <c r="C2" s="5"/>
      <c r="D2" s="5"/>
      <c r="E2" s="5"/>
      <c r="F2" s="5"/>
      <c r="G2" s="5"/>
      <c r="H2" s="5"/>
      <c r="I2" s="5"/>
      <c r="J2" s="5"/>
      <c r="K2" s="63"/>
      <c r="L2" s="63"/>
      <c r="M2" s="63"/>
      <c r="N2" s="63"/>
      <c r="O2" s="63"/>
      <c r="P2" s="63"/>
      <c r="Q2" s="63"/>
      <c r="S2" s="138" t="s">
        <v>136</v>
      </c>
      <c r="T2" s="5"/>
      <c r="U2" s="369"/>
      <c r="V2" s="369"/>
      <c r="W2" s="369"/>
      <c r="X2" s="369"/>
      <c r="Y2" s="369"/>
      <c r="Z2" s="369"/>
    </row>
    <row r="3" spans="1:26" ht="19.5" customHeight="1">
      <c r="A3" s="5"/>
      <c r="B3" s="142" t="s">
        <v>486</v>
      </c>
      <c r="C3" s="142"/>
      <c r="D3" s="142"/>
      <c r="E3" s="142"/>
      <c r="F3" s="142"/>
      <c r="G3" s="142"/>
      <c r="H3" s="142"/>
      <c r="I3" s="142"/>
      <c r="J3" s="142"/>
      <c r="K3" s="142"/>
      <c r="L3" s="142"/>
      <c r="M3" s="142"/>
      <c r="N3" s="142"/>
      <c r="O3" s="142"/>
      <c r="P3" s="142"/>
      <c r="Q3" s="142"/>
      <c r="R3" s="5"/>
      <c r="S3" s="5"/>
      <c r="T3" s="5"/>
      <c r="U3" s="369"/>
      <c r="V3" s="369"/>
      <c r="W3" s="369"/>
      <c r="X3" s="369"/>
      <c r="Y3" s="369"/>
      <c r="Z3" s="369"/>
    </row>
    <row r="4" spans="1:26" ht="9" customHeight="1">
      <c r="A4" s="5"/>
      <c r="B4" s="142"/>
      <c r="C4" s="142"/>
      <c r="D4" s="142"/>
      <c r="E4" s="142"/>
      <c r="F4" s="142"/>
      <c r="G4" s="142"/>
      <c r="H4" s="142"/>
      <c r="I4" s="142"/>
      <c r="J4" s="142"/>
      <c r="K4" s="142"/>
      <c r="L4" s="142"/>
      <c r="M4" s="142"/>
      <c r="N4" s="142"/>
      <c r="O4" s="142"/>
      <c r="P4" s="142"/>
      <c r="Q4" s="142"/>
      <c r="R4" s="9"/>
      <c r="S4" s="9"/>
      <c r="T4" s="5"/>
      <c r="U4" s="336" t="s">
        <v>238</v>
      </c>
      <c r="V4" s="390"/>
      <c r="W4" s="337"/>
      <c r="X4" s="321" t="s">
        <v>97</v>
      </c>
      <c r="Y4" s="318" t="s">
        <v>82</v>
      </c>
      <c r="Z4" s="62" t="s">
        <v>229</v>
      </c>
    </row>
    <row r="5" spans="1:26" ht="12.75" customHeight="1">
      <c r="A5" s="5"/>
      <c r="B5" s="388" t="s">
        <v>240</v>
      </c>
      <c r="C5" s="388"/>
      <c r="D5" s="388"/>
      <c r="E5" s="388"/>
      <c r="F5" s="388"/>
      <c r="G5" s="388"/>
      <c r="H5" s="388"/>
      <c r="I5" s="388"/>
      <c r="J5" s="388"/>
      <c r="K5" s="388"/>
      <c r="L5" s="388"/>
      <c r="M5" s="388"/>
      <c r="N5" s="388"/>
      <c r="O5" s="388"/>
      <c r="P5" s="388"/>
      <c r="Q5" s="388"/>
      <c r="R5" s="9"/>
      <c r="S5" s="9"/>
      <c r="T5" s="5"/>
      <c r="U5" s="391"/>
      <c r="V5" s="392"/>
      <c r="W5" s="393"/>
      <c r="X5" s="319"/>
      <c r="Y5" s="319"/>
      <c r="Z5" s="319" t="s">
        <v>96</v>
      </c>
    </row>
    <row r="6" spans="1:26" ht="8.1" customHeight="1">
      <c r="A6" s="5"/>
      <c r="B6" s="388"/>
      <c r="C6" s="388"/>
      <c r="D6" s="388"/>
      <c r="E6" s="388"/>
      <c r="F6" s="388"/>
      <c r="G6" s="388"/>
      <c r="H6" s="388"/>
      <c r="I6" s="388"/>
      <c r="J6" s="388"/>
      <c r="K6" s="388"/>
      <c r="L6" s="388"/>
      <c r="M6" s="388"/>
      <c r="N6" s="388"/>
      <c r="O6" s="388"/>
      <c r="P6" s="388"/>
      <c r="Q6" s="388"/>
      <c r="R6" s="46"/>
      <c r="S6" s="61"/>
      <c r="T6" s="5"/>
      <c r="U6" s="338"/>
      <c r="V6" s="394"/>
      <c r="W6" s="339"/>
      <c r="X6" s="320"/>
      <c r="Y6" s="320"/>
      <c r="Z6" s="319"/>
    </row>
    <row r="7" spans="1:26" ht="8.1" customHeight="1">
      <c r="A7" s="5"/>
      <c r="B7" s="388"/>
      <c r="C7" s="388"/>
      <c r="D7" s="388"/>
      <c r="E7" s="388"/>
      <c r="F7" s="388"/>
      <c r="G7" s="388"/>
      <c r="H7" s="388"/>
      <c r="I7" s="388"/>
      <c r="J7" s="388"/>
      <c r="K7" s="388"/>
      <c r="L7" s="388"/>
      <c r="M7" s="388"/>
      <c r="N7" s="388"/>
      <c r="O7" s="388"/>
      <c r="P7" s="388"/>
      <c r="Q7" s="388"/>
      <c r="R7" s="46"/>
      <c r="S7" s="5"/>
      <c r="T7" s="5"/>
      <c r="U7" s="378"/>
      <c r="V7" s="379"/>
      <c r="W7" s="380"/>
      <c r="X7" s="375"/>
      <c r="Y7" s="408"/>
      <c r="Z7" s="375"/>
    </row>
    <row r="8" spans="1:26" ht="8.1" customHeight="1">
      <c r="A8" s="5"/>
      <c r="B8" s="388" t="s">
        <v>95</v>
      </c>
      <c r="C8" s="388"/>
      <c r="D8" s="388"/>
      <c r="E8" s="389" t="s">
        <v>487</v>
      </c>
      <c r="F8" s="389"/>
      <c r="G8" s="389"/>
      <c r="H8" s="389"/>
      <c r="I8" s="389"/>
      <c r="J8" s="389"/>
      <c r="K8" s="389"/>
      <c r="L8" s="389"/>
      <c r="M8" s="389"/>
      <c r="N8" s="389"/>
      <c r="O8" s="389"/>
      <c r="P8" s="389"/>
      <c r="Q8" s="389"/>
      <c r="R8" s="46"/>
      <c r="S8" s="5"/>
      <c r="T8" s="5"/>
      <c r="U8" s="381"/>
      <c r="V8" s="382"/>
      <c r="W8" s="383"/>
      <c r="X8" s="376"/>
      <c r="Y8" s="376"/>
      <c r="Z8" s="387"/>
    </row>
    <row r="9" spans="1:26" ht="8.1" customHeight="1">
      <c r="A9" s="5"/>
      <c r="B9" s="388"/>
      <c r="C9" s="388"/>
      <c r="D9" s="388"/>
      <c r="E9" s="389"/>
      <c r="F9" s="389"/>
      <c r="G9" s="389"/>
      <c r="H9" s="389"/>
      <c r="I9" s="389"/>
      <c r="J9" s="389"/>
      <c r="K9" s="389"/>
      <c r="L9" s="389"/>
      <c r="M9" s="389"/>
      <c r="N9" s="389"/>
      <c r="O9" s="389"/>
      <c r="P9" s="389"/>
      <c r="Q9" s="389"/>
      <c r="R9" s="46"/>
      <c r="S9" s="5"/>
      <c r="T9" s="5"/>
      <c r="U9" s="381"/>
      <c r="V9" s="382"/>
      <c r="W9" s="383"/>
      <c r="X9" s="376"/>
      <c r="Y9" s="376"/>
      <c r="Z9" s="372"/>
    </row>
    <row r="10" spans="1:26" ht="8.1" customHeight="1">
      <c r="A10" s="5"/>
      <c r="B10" s="388" t="s">
        <v>4</v>
      </c>
      <c r="C10" s="388"/>
      <c r="D10" s="388"/>
      <c r="E10" s="388" t="s">
        <v>94</v>
      </c>
      <c r="F10" s="388"/>
      <c r="G10" s="388"/>
      <c r="H10" s="388"/>
      <c r="I10" s="388"/>
      <c r="J10" s="388"/>
      <c r="K10" s="388"/>
      <c r="L10" s="388"/>
      <c r="M10" s="388"/>
      <c r="N10" s="388"/>
      <c r="O10" s="388"/>
      <c r="P10" s="388"/>
      <c r="Q10" s="388"/>
      <c r="R10" s="46"/>
      <c r="S10" s="5"/>
      <c r="T10" s="5"/>
      <c r="U10" s="381"/>
      <c r="V10" s="382"/>
      <c r="W10" s="383"/>
      <c r="X10" s="376"/>
      <c r="Y10" s="376"/>
      <c r="Z10" s="373"/>
    </row>
    <row r="11" spans="1:26" ht="8.1" customHeight="1">
      <c r="A11" s="5"/>
      <c r="B11" s="388"/>
      <c r="C11" s="388"/>
      <c r="D11" s="388"/>
      <c r="E11" s="388"/>
      <c r="F11" s="388"/>
      <c r="G11" s="388"/>
      <c r="H11" s="388"/>
      <c r="I11" s="388"/>
      <c r="J11" s="388"/>
      <c r="K11" s="388"/>
      <c r="L11" s="388"/>
      <c r="M11" s="388"/>
      <c r="N11" s="388"/>
      <c r="O11" s="388"/>
      <c r="P11" s="388"/>
      <c r="Q11" s="388"/>
      <c r="R11" s="46"/>
      <c r="S11" s="5"/>
      <c r="T11" s="5"/>
      <c r="U11" s="381"/>
      <c r="V11" s="382"/>
      <c r="W11" s="383"/>
      <c r="X11" s="376"/>
      <c r="Y11" s="376"/>
      <c r="Z11" s="373"/>
    </row>
    <row r="12" spans="1:26" ht="8.1" customHeight="1">
      <c r="A12" s="5"/>
      <c r="B12" s="388" t="s">
        <v>37</v>
      </c>
      <c r="C12" s="388"/>
      <c r="D12" s="388"/>
      <c r="E12" s="388" t="s">
        <v>268</v>
      </c>
      <c r="F12" s="388"/>
      <c r="G12" s="388"/>
      <c r="H12" s="388"/>
      <c r="I12" s="388"/>
      <c r="J12" s="388"/>
      <c r="K12" s="388"/>
      <c r="L12" s="388"/>
      <c r="M12" s="388"/>
      <c r="N12" s="388"/>
      <c r="O12" s="388"/>
      <c r="P12" s="388"/>
      <c r="Q12" s="388"/>
      <c r="R12" s="388"/>
      <c r="S12" s="5"/>
      <c r="T12" s="5"/>
      <c r="U12" s="381"/>
      <c r="V12" s="382"/>
      <c r="W12" s="383"/>
      <c r="X12" s="376"/>
      <c r="Y12" s="376"/>
      <c r="Z12" s="373"/>
    </row>
    <row r="13" spans="1:26" ht="8.1" customHeight="1">
      <c r="A13" s="5"/>
      <c r="B13" s="388"/>
      <c r="C13" s="388"/>
      <c r="D13" s="388"/>
      <c r="E13" s="388"/>
      <c r="F13" s="388"/>
      <c r="G13" s="388"/>
      <c r="H13" s="388"/>
      <c r="I13" s="388"/>
      <c r="J13" s="388"/>
      <c r="K13" s="388"/>
      <c r="L13" s="388"/>
      <c r="M13" s="388"/>
      <c r="N13" s="388"/>
      <c r="O13" s="388"/>
      <c r="P13" s="388"/>
      <c r="Q13" s="388"/>
      <c r="R13" s="388"/>
      <c r="S13" s="5"/>
      <c r="T13" s="5"/>
      <c r="U13" s="384"/>
      <c r="V13" s="385"/>
      <c r="W13" s="386"/>
      <c r="X13" s="377"/>
      <c r="Y13" s="377"/>
      <c r="Z13" s="374"/>
    </row>
    <row r="14" spans="1:26" ht="8.1" customHeight="1">
      <c r="A14" s="5"/>
      <c r="B14" s="141"/>
      <c r="C14" s="141"/>
      <c r="D14" s="141"/>
      <c r="E14" s="388" t="s">
        <v>307</v>
      </c>
      <c r="F14" s="388"/>
      <c r="G14" s="388"/>
      <c r="H14" s="388"/>
      <c r="I14" s="388"/>
      <c r="J14" s="388"/>
      <c r="K14" s="388"/>
      <c r="L14" s="388"/>
      <c r="M14" s="388"/>
      <c r="N14" s="388"/>
      <c r="O14" s="388"/>
      <c r="P14" s="388"/>
      <c r="Q14" s="388"/>
      <c r="R14" s="46"/>
      <c r="S14" s="5"/>
      <c r="T14" s="5"/>
      <c r="U14" s="378"/>
      <c r="V14" s="379"/>
      <c r="W14" s="380"/>
      <c r="X14" s="375"/>
      <c r="Y14" s="375"/>
      <c r="Z14" s="375"/>
    </row>
    <row r="15" spans="1:26" ht="8.1" customHeight="1">
      <c r="A15" s="5"/>
      <c r="B15" s="141"/>
      <c r="C15" s="141"/>
      <c r="D15" s="141"/>
      <c r="E15" s="388"/>
      <c r="F15" s="388"/>
      <c r="G15" s="388"/>
      <c r="H15" s="388"/>
      <c r="I15" s="388"/>
      <c r="J15" s="388"/>
      <c r="K15" s="388"/>
      <c r="L15" s="388"/>
      <c r="M15" s="388"/>
      <c r="N15" s="388"/>
      <c r="O15" s="388"/>
      <c r="P15" s="388"/>
      <c r="Q15" s="388"/>
      <c r="R15" s="46"/>
      <c r="S15" s="5"/>
      <c r="T15" s="5"/>
      <c r="U15" s="381"/>
      <c r="V15" s="382"/>
      <c r="W15" s="383"/>
      <c r="X15" s="376"/>
      <c r="Y15" s="376"/>
      <c r="Z15" s="387"/>
    </row>
    <row r="16" spans="1:26" ht="8.1" customHeight="1">
      <c r="A16" s="5"/>
      <c r="B16" s="388" t="s">
        <v>93</v>
      </c>
      <c r="C16" s="388"/>
      <c r="D16" s="388"/>
      <c r="E16" s="388" t="s">
        <v>228</v>
      </c>
      <c r="F16" s="388"/>
      <c r="G16" s="388"/>
      <c r="H16" s="388"/>
      <c r="I16" s="388"/>
      <c r="J16" s="388"/>
      <c r="K16" s="388"/>
      <c r="L16" s="388"/>
      <c r="M16" s="388"/>
      <c r="N16" s="388"/>
      <c r="O16" s="388"/>
      <c r="P16" s="388"/>
      <c r="Q16" s="388"/>
      <c r="R16" s="46"/>
      <c r="S16" s="5"/>
      <c r="T16" s="5"/>
      <c r="U16" s="381"/>
      <c r="V16" s="382"/>
      <c r="W16" s="383"/>
      <c r="X16" s="376"/>
      <c r="Y16" s="376"/>
      <c r="Z16" s="372"/>
    </row>
    <row r="17" spans="1:26" ht="8.1" customHeight="1">
      <c r="A17" s="5"/>
      <c r="B17" s="388"/>
      <c r="C17" s="388"/>
      <c r="D17" s="388"/>
      <c r="E17" s="388"/>
      <c r="F17" s="388"/>
      <c r="G17" s="388"/>
      <c r="H17" s="388"/>
      <c r="I17" s="388"/>
      <c r="J17" s="388"/>
      <c r="K17" s="388"/>
      <c r="L17" s="388"/>
      <c r="M17" s="388"/>
      <c r="N17" s="388"/>
      <c r="O17" s="388"/>
      <c r="P17" s="388"/>
      <c r="Q17" s="388"/>
      <c r="R17" s="60"/>
      <c r="S17" s="54"/>
      <c r="T17" s="5"/>
      <c r="U17" s="381"/>
      <c r="V17" s="382"/>
      <c r="W17" s="383"/>
      <c r="X17" s="376"/>
      <c r="Y17" s="376"/>
      <c r="Z17" s="373"/>
    </row>
    <row r="18" spans="1:26" ht="8.1" customHeight="1">
      <c r="A18" s="5"/>
      <c r="B18" s="388" t="s">
        <v>38</v>
      </c>
      <c r="C18" s="388"/>
      <c r="D18" s="388"/>
      <c r="E18" s="388" t="s">
        <v>92</v>
      </c>
      <c r="F18" s="388"/>
      <c r="G18" s="388"/>
      <c r="H18" s="388"/>
      <c r="I18" s="388"/>
      <c r="J18" s="388"/>
      <c r="K18" s="388"/>
      <c r="L18" s="388"/>
      <c r="M18" s="388"/>
      <c r="N18" s="388"/>
      <c r="O18" s="388"/>
      <c r="P18" s="388"/>
      <c r="Q18" s="388"/>
      <c r="R18" s="54"/>
      <c r="S18" s="54"/>
      <c r="T18" s="5"/>
      <c r="U18" s="381"/>
      <c r="V18" s="382"/>
      <c r="W18" s="383"/>
      <c r="X18" s="376"/>
      <c r="Y18" s="376"/>
      <c r="Z18" s="373"/>
    </row>
    <row r="19" spans="1:26" ht="8.1" customHeight="1">
      <c r="A19" s="5"/>
      <c r="B19" s="388"/>
      <c r="C19" s="388"/>
      <c r="D19" s="388"/>
      <c r="E19" s="388"/>
      <c r="F19" s="388"/>
      <c r="G19" s="388"/>
      <c r="H19" s="388"/>
      <c r="I19" s="388"/>
      <c r="J19" s="388"/>
      <c r="K19" s="388"/>
      <c r="L19" s="388"/>
      <c r="M19" s="388"/>
      <c r="N19" s="388"/>
      <c r="O19" s="388"/>
      <c r="P19" s="388"/>
      <c r="Q19" s="388"/>
      <c r="R19" s="54"/>
      <c r="S19" s="54"/>
      <c r="T19" s="5"/>
      <c r="U19" s="381"/>
      <c r="V19" s="382"/>
      <c r="W19" s="383"/>
      <c r="X19" s="376"/>
      <c r="Y19" s="376"/>
      <c r="Z19" s="373"/>
    </row>
    <row r="20" spans="1:26" ht="8.1" customHeight="1">
      <c r="A20" s="175"/>
      <c r="B20" s="175"/>
      <c r="C20" s="175"/>
      <c r="D20" s="175"/>
      <c r="E20" s="175"/>
      <c r="F20" s="175"/>
      <c r="G20" s="175"/>
      <c r="H20" s="175"/>
      <c r="I20" s="175"/>
      <c r="J20" s="175"/>
      <c r="K20" s="175"/>
      <c r="L20" s="175"/>
      <c r="M20" s="175"/>
      <c r="N20" s="175"/>
      <c r="O20" s="175"/>
      <c r="P20" s="175"/>
      <c r="Q20" s="175"/>
      <c r="R20" s="54"/>
      <c r="S20" s="54"/>
      <c r="T20" s="5"/>
      <c r="U20" s="384"/>
      <c r="V20" s="385"/>
      <c r="W20" s="386"/>
      <c r="X20" s="377"/>
      <c r="Y20" s="377"/>
      <c r="Z20" s="374"/>
    </row>
    <row r="21" spans="1:26" ht="8.1" customHeight="1">
      <c r="A21" s="175"/>
      <c r="B21" s="175"/>
      <c r="C21" s="175"/>
      <c r="D21" s="400" t="s">
        <v>507</v>
      </c>
      <c r="E21" s="401"/>
      <c r="F21" s="401"/>
      <c r="G21" s="401"/>
      <c r="H21" s="401"/>
      <c r="I21" s="396" t="s">
        <v>91</v>
      </c>
      <c r="J21" s="396"/>
      <c r="K21" s="396"/>
      <c r="L21" s="396"/>
      <c r="M21" s="396"/>
      <c r="N21" s="396"/>
      <c r="O21" s="396"/>
      <c r="P21" s="396"/>
      <c r="Q21" s="397"/>
      <c r="R21" s="55"/>
      <c r="S21" s="57"/>
      <c r="T21" s="5"/>
      <c r="U21" s="378"/>
      <c r="V21" s="379"/>
      <c r="W21" s="380"/>
      <c r="X21" s="375"/>
      <c r="Y21" s="375"/>
      <c r="Z21" s="375"/>
    </row>
    <row r="22" spans="1:26" ht="8.1" customHeight="1">
      <c r="A22" s="175"/>
      <c r="B22" s="175"/>
      <c r="C22" s="175"/>
      <c r="D22" s="402"/>
      <c r="E22" s="403"/>
      <c r="F22" s="403"/>
      <c r="G22" s="403"/>
      <c r="H22" s="403"/>
      <c r="I22" s="398"/>
      <c r="J22" s="398"/>
      <c r="K22" s="398"/>
      <c r="L22" s="398"/>
      <c r="M22" s="398"/>
      <c r="N22" s="398"/>
      <c r="O22" s="398"/>
      <c r="P22" s="398"/>
      <c r="Q22" s="399"/>
      <c r="R22" s="55"/>
      <c r="S22" s="57"/>
      <c r="T22" s="5"/>
      <c r="U22" s="381"/>
      <c r="V22" s="382"/>
      <c r="W22" s="383"/>
      <c r="X22" s="376"/>
      <c r="Y22" s="376"/>
      <c r="Z22" s="387"/>
    </row>
    <row r="23" spans="1:26" ht="8.1" customHeight="1">
      <c r="A23" s="175"/>
      <c r="B23" s="175"/>
      <c r="C23" s="175"/>
      <c r="D23" s="261"/>
      <c r="E23" s="262" t="s">
        <v>234</v>
      </c>
      <c r="F23" s="262"/>
      <c r="G23" s="262"/>
      <c r="H23" s="262"/>
      <c r="I23" s="262" t="s">
        <v>233</v>
      </c>
      <c r="J23" s="262"/>
      <c r="K23" s="175"/>
      <c r="L23" s="262" t="s">
        <v>523</v>
      </c>
      <c r="M23" s="262"/>
      <c r="N23" s="262"/>
      <c r="O23" s="262"/>
      <c r="P23" s="262"/>
      <c r="Q23" s="263"/>
      <c r="R23" s="59"/>
      <c r="S23" s="56"/>
      <c r="T23" s="5"/>
      <c r="U23" s="381"/>
      <c r="V23" s="382"/>
      <c r="W23" s="383"/>
      <c r="X23" s="376"/>
      <c r="Y23" s="376"/>
      <c r="Z23" s="372"/>
    </row>
    <row r="24" spans="1:26" ht="8.1" customHeight="1">
      <c r="A24" s="175"/>
      <c r="B24" s="175"/>
      <c r="C24" s="175"/>
      <c r="D24" s="261"/>
      <c r="E24" s="262" t="s">
        <v>511</v>
      </c>
      <c r="F24" s="262"/>
      <c r="G24" s="262"/>
      <c r="H24" s="262"/>
      <c r="I24" s="262" t="s">
        <v>511</v>
      </c>
      <c r="J24" s="262"/>
      <c r="K24" s="175"/>
      <c r="L24" s="262" t="s">
        <v>511</v>
      </c>
      <c r="M24" s="262"/>
      <c r="N24" s="262"/>
      <c r="O24" s="262"/>
      <c r="P24" s="262" t="s">
        <v>232</v>
      </c>
      <c r="Q24" s="263"/>
      <c r="R24" s="58"/>
      <c r="S24" s="56"/>
      <c r="T24" s="5"/>
      <c r="U24" s="381"/>
      <c r="V24" s="382"/>
      <c r="W24" s="383"/>
      <c r="X24" s="376"/>
      <c r="Y24" s="376"/>
      <c r="Z24" s="373"/>
    </row>
    <row r="25" spans="1:26" ht="8.1" customHeight="1">
      <c r="A25" s="175"/>
      <c r="B25" s="175"/>
      <c r="C25" s="175"/>
      <c r="D25" s="264"/>
      <c r="E25" s="404" t="s">
        <v>231</v>
      </c>
      <c r="F25" s="405"/>
      <c r="G25" s="406"/>
      <c r="H25" s="175"/>
      <c r="I25" s="409" t="s">
        <v>505</v>
      </c>
      <c r="J25" s="410"/>
      <c r="K25" s="175"/>
      <c r="L25" s="409" t="s">
        <v>512</v>
      </c>
      <c r="M25" s="411"/>
      <c r="N25" s="410"/>
      <c r="O25" s="175"/>
      <c r="P25" s="265" t="s">
        <v>90</v>
      </c>
      <c r="Q25" s="266"/>
      <c r="R25" s="58"/>
      <c r="S25" s="56"/>
      <c r="T25" s="5"/>
      <c r="U25" s="381"/>
      <c r="V25" s="382"/>
      <c r="W25" s="383"/>
      <c r="X25" s="376"/>
      <c r="Y25" s="376"/>
      <c r="Z25" s="373"/>
    </row>
    <row r="26" spans="1:26" ht="8.1" customHeight="1">
      <c r="A26" s="175"/>
      <c r="B26" s="175"/>
      <c r="C26" s="175"/>
      <c r="D26" s="264"/>
      <c r="E26" s="404"/>
      <c r="F26" s="405"/>
      <c r="G26" s="406"/>
      <c r="H26" s="175"/>
      <c r="I26" s="409"/>
      <c r="J26" s="410"/>
      <c r="K26" s="175"/>
      <c r="L26" s="409"/>
      <c r="M26" s="411"/>
      <c r="N26" s="410"/>
      <c r="O26" s="175"/>
      <c r="P26" s="265" t="s">
        <v>89</v>
      </c>
      <c r="Q26" s="266"/>
      <c r="R26" s="58"/>
      <c r="S26" s="56"/>
      <c r="T26" s="5"/>
      <c r="U26" s="381"/>
      <c r="V26" s="382"/>
      <c r="W26" s="383"/>
      <c r="X26" s="376"/>
      <c r="Y26" s="376"/>
      <c r="Z26" s="373"/>
    </row>
    <row r="27" spans="1:26" ht="8.1" customHeight="1">
      <c r="A27" s="175"/>
      <c r="B27" s="175"/>
      <c r="C27" s="175"/>
      <c r="D27" s="264"/>
      <c r="E27" s="404"/>
      <c r="F27" s="405"/>
      <c r="G27" s="406"/>
      <c r="H27" s="175"/>
      <c r="I27" s="409"/>
      <c r="J27" s="410"/>
      <c r="K27" s="175"/>
      <c r="L27" s="409"/>
      <c r="M27" s="411"/>
      <c r="N27" s="410"/>
      <c r="O27" s="175"/>
      <c r="P27" s="265" t="s">
        <v>88</v>
      </c>
      <c r="Q27" s="266"/>
      <c r="R27" s="58"/>
      <c r="S27" s="56"/>
      <c r="T27" s="5"/>
      <c r="U27" s="384"/>
      <c r="V27" s="385"/>
      <c r="W27" s="386"/>
      <c r="X27" s="377"/>
      <c r="Y27" s="377"/>
      <c r="Z27" s="374"/>
    </row>
    <row r="28" spans="1:26" ht="8.1" customHeight="1">
      <c r="A28" s="175"/>
      <c r="B28" s="175"/>
      <c r="C28" s="175"/>
      <c r="D28" s="264"/>
      <c r="E28" s="404" t="s">
        <v>230</v>
      </c>
      <c r="F28" s="405"/>
      <c r="G28" s="406"/>
      <c r="H28" s="175"/>
      <c r="I28" s="409" t="s">
        <v>505</v>
      </c>
      <c r="J28" s="410"/>
      <c r="K28" s="175"/>
      <c r="L28" s="409" t="s">
        <v>513</v>
      </c>
      <c r="M28" s="411"/>
      <c r="N28" s="410"/>
      <c r="O28" s="175"/>
      <c r="P28" s="265" t="s">
        <v>521</v>
      </c>
      <c r="Q28" s="266"/>
      <c r="R28" s="58"/>
      <c r="S28" s="56"/>
      <c r="T28" s="5"/>
      <c r="U28" s="378"/>
      <c r="V28" s="379"/>
      <c r="W28" s="380"/>
      <c r="X28" s="375"/>
      <c r="Y28" s="375"/>
      <c r="Z28" s="375"/>
    </row>
    <row r="29" spans="1:26" ht="8.1" customHeight="1">
      <c r="A29" s="175"/>
      <c r="B29" s="175"/>
      <c r="C29" s="175"/>
      <c r="D29" s="264"/>
      <c r="E29" s="404"/>
      <c r="F29" s="405"/>
      <c r="G29" s="406"/>
      <c r="H29" s="175"/>
      <c r="I29" s="409"/>
      <c r="J29" s="410"/>
      <c r="K29" s="175"/>
      <c r="L29" s="409"/>
      <c r="M29" s="411"/>
      <c r="N29" s="410"/>
      <c r="O29" s="175"/>
      <c r="P29" s="265" t="s">
        <v>521</v>
      </c>
      <c r="Q29" s="266"/>
      <c r="R29" s="58"/>
      <c r="S29" s="56"/>
      <c r="T29" s="5"/>
      <c r="U29" s="381"/>
      <c r="V29" s="382"/>
      <c r="W29" s="383"/>
      <c r="X29" s="376"/>
      <c r="Y29" s="376"/>
      <c r="Z29" s="387"/>
    </row>
    <row r="30" spans="1:26" ht="8.1" customHeight="1">
      <c r="A30" s="175"/>
      <c r="B30" s="175"/>
      <c r="C30" s="175"/>
      <c r="D30" s="264"/>
      <c r="E30" s="404"/>
      <c r="F30" s="405"/>
      <c r="G30" s="406"/>
      <c r="H30" s="175"/>
      <c r="I30" s="409"/>
      <c r="J30" s="410"/>
      <c r="K30" s="175"/>
      <c r="L30" s="409"/>
      <c r="M30" s="411"/>
      <c r="N30" s="410"/>
      <c r="O30" s="175"/>
      <c r="P30" s="265" t="s">
        <v>521</v>
      </c>
      <c r="Q30" s="266"/>
      <c r="R30" s="58"/>
      <c r="S30" s="56"/>
      <c r="T30" s="5"/>
      <c r="U30" s="381"/>
      <c r="V30" s="382"/>
      <c r="W30" s="383"/>
      <c r="X30" s="376"/>
      <c r="Y30" s="376"/>
      <c r="Z30" s="372"/>
    </row>
    <row r="31" spans="1:26" ht="8.1" customHeight="1">
      <c r="A31" s="175"/>
      <c r="B31" s="175"/>
      <c r="C31" s="175"/>
      <c r="D31" s="264"/>
      <c r="E31" s="404" t="s">
        <v>500</v>
      </c>
      <c r="F31" s="405"/>
      <c r="G31" s="406"/>
      <c r="H31" s="175"/>
      <c r="I31" s="409" t="s">
        <v>508</v>
      </c>
      <c r="J31" s="410"/>
      <c r="K31" s="175"/>
      <c r="L31" s="409" t="s">
        <v>514</v>
      </c>
      <c r="M31" s="411"/>
      <c r="N31" s="410"/>
      <c r="O31" s="175"/>
      <c r="P31" s="265" t="s">
        <v>521</v>
      </c>
      <c r="Q31" s="266"/>
      <c r="R31" s="58"/>
      <c r="S31" s="56"/>
      <c r="T31" s="5"/>
      <c r="U31" s="381"/>
      <c r="V31" s="382"/>
      <c r="W31" s="383"/>
      <c r="X31" s="376"/>
      <c r="Y31" s="376"/>
      <c r="Z31" s="373"/>
    </row>
    <row r="32" spans="1:26" ht="8.1" customHeight="1">
      <c r="A32" s="175"/>
      <c r="B32" s="175"/>
      <c r="C32" s="175"/>
      <c r="D32" s="264"/>
      <c r="E32" s="404"/>
      <c r="F32" s="405"/>
      <c r="G32" s="406"/>
      <c r="H32" s="175"/>
      <c r="I32" s="409"/>
      <c r="J32" s="410"/>
      <c r="K32" s="175"/>
      <c r="L32" s="409"/>
      <c r="M32" s="411"/>
      <c r="N32" s="410"/>
      <c r="O32" s="175"/>
      <c r="P32" s="265" t="s">
        <v>521</v>
      </c>
      <c r="Q32" s="266"/>
      <c r="R32" s="58"/>
      <c r="S32" s="56"/>
      <c r="T32" s="5"/>
      <c r="U32" s="381"/>
      <c r="V32" s="382"/>
      <c r="W32" s="383"/>
      <c r="X32" s="376"/>
      <c r="Y32" s="376"/>
      <c r="Z32" s="373"/>
    </row>
    <row r="33" spans="1:26" ht="8.1" customHeight="1">
      <c r="A33" s="175"/>
      <c r="B33" s="175"/>
      <c r="C33" s="175"/>
      <c r="D33" s="264"/>
      <c r="E33" s="404"/>
      <c r="F33" s="405"/>
      <c r="G33" s="406"/>
      <c r="H33" s="175"/>
      <c r="I33" s="409"/>
      <c r="J33" s="410"/>
      <c r="K33" s="175"/>
      <c r="L33" s="409"/>
      <c r="M33" s="411"/>
      <c r="N33" s="410"/>
      <c r="O33" s="175"/>
      <c r="P33" s="265" t="s">
        <v>521</v>
      </c>
      <c r="Q33" s="266"/>
      <c r="R33" s="58"/>
      <c r="S33" s="56"/>
      <c r="T33" s="5"/>
      <c r="U33" s="381"/>
      <c r="V33" s="382"/>
      <c r="W33" s="383"/>
      <c r="X33" s="376"/>
      <c r="Y33" s="376"/>
      <c r="Z33" s="373"/>
    </row>
    <row r="34" spans="1:26" ht="8.1" customHeight="1">
      <c r="A34" s="175"/>
      <c r="B34" s="175"/>
      <c r="C34" s="175"/>
      <c r="D34" s="264"/>
      <c r="E34" s="404" t="s">
        <v>501</v>
      </c>
      <c r="F34" s="405"/>
      <c r="G34" s="406"/>
      <c r="H34" s="175"/>
      <c r="I34" s="409" t="s">
        <v>508</v>
      </c>
      <c r="J34" s="410"/>
      <c r="K34" s="175"/>
      <c r="L34" s="409" t="s">
        <v>515</v>
      </c>
      <c r="M34" s="411"/>
      <c r="N34" s="410"/>
      <c r="O34" s="175"/>
      <c r="P34" s="265" t="s">
        <v>521</v>
      </c>
      <c r="Q34" s="266"/>
      <c r="R34" s="58"/>
      <c r="S34" s="56"/>
      <c r="T34" s="5"/>
      <c r="U34" s="384"/>
      <c r="V34" s="385"/>
      <c r="W34" s="386"/>
      <c r="X34" s="377"/>
      <c r="Y34" s="377"/>
      <c r="Z34" s="374"/>
    </row>
    <row r="35" spans="1:26" ht="8.1" customHeight="1">
      <c r="A35" s="175"/>
      <c r="B35" s="175"/>
      <c r="C35" s="175"/>
      <c r="D35" s="264"/>
      <c r="E35" s="404"/>
      <c r="F35" s="405"/>
      <c r="G35" s="406"/>
      <c r="H35" s="267"/>
      <c r="I35" s="409"/>
      <c r="J35" s="410"/>
      <c r="K35" s="175"/>
      <c r="L35" s="409"/>
      <c r="M35" s="411"/>
      <c r="N35" s="410"/>
      <c r="O35" s="175"/>
      <c r="P35" s="265" t="s">
        <v>521</v>
      </c>
      <c r="Q35" s="266"/>
      <c r="R35" s="58"/>
      <c r="S35" s="56"/>
      <c r="T35" s="5"/>
      <c r="U35" s="378"/>
      <c r="V35" s="379"/>
      <c r="W35" s="380"/>
      <c r="X35" s="375"/>
      <c r="Y35" s="375"/>
      <c r="Z35" s="375"/>
    </row>
    <row r="36" spans="1:26" ht="8.1" customHeight="1">
      <c r="A36" s="175"/>
      <c r="B36" s="175"/>
      <c r="C36" s="175"/>
      <c r="D36" s="264"/>
      <c r="E36" s="404"/>
      <c r="F36" s="405"/>
      <c r="G36" s="406"/>
      <c r="H36" s="267"/>
      <c r="I36" s="409"/>
      <c r="J36" s="410"/>
      <c r="K36" s="175"/>
      <c r="L36" s="409"/>
      <c r="M36" s="411"/>
      <c r="N36" s="410"/>
      <c r="O36" s="175"/>
      <c r="P36" s="265" t="s">
        <v>521</v>
      </c>
      <c r="Q36" s="266"/>
      <c r="R36" s="58"/>
      <c r="S36" s="56"/>
      <c r="T36" s="5"/>
      <c r="U36" s="381"/>
      <c r="V36" s="382"/>
      <c r="W36" s="383"/>
      <c r="X36" s="376"/>
      <c r="Y36" s="376"/>
      <c r="Z36" s="387"/>
    </row>
    <row r="37" spans="1:26" ht="8.1" customHeight="1">
      <c r="A37" s="175"/>
      <c r="B37" s="175"/>
      <c r="C37" s="175"/>
      <c r="D37" s="264"/>
      <c r="E37" s="404" t="s">
        <v>502</v>
      </c>
      <c r="F37" s="405"/>
      <c r="G37" s="406"/>
      <c r="H37" s="175"/>
      <c r="I37" s="409" t="s">
        <v>509</v>
      </c>
      <c r="J37" s="410"/>
      <c r="K37" s="175"/>
      <c r="L37" s="409" t="s">
        <v>516</v>
      </c>
      <c r="M37" s="411"/>
      <c r="N37" s="410"/>
      <c r="O37" s="175"/>
      <c r="P37" s="265" t="s">
        <v>521</v>
      </c>
      <c r="Q37" s="266"/>
      <c r="R37" s="58"/>
      <c r="S37" s="56"/>
      <c r="T37" s="5"/>
      <c r="U37" s="381"/>
      <c r="V37" s="382"/>
      <c r="W37" s="383"/>
      <c r="X37" s="376"/>
      <c r="Y37" s="376"/>
      <c r="Z37" s="372"/>
    </row>
    <row r="38" spans="1:26" ht="8.1" customHeight="1">
      <c r="A38" s="175"/>
      <c r="B38" s="175"/>
      <c r="C38" s="175"/>
      <c r="D38" s="264"/>
      <c r="E38" s="404"/>
      <c r="F38" s="405"/>
      <c r="G38" s="406"/>
      <c r="H38" s="175"/>
      <c r="I38" s="409"/>
      <c r="J38" s="410"/>
      <c r="K38" s="175"/>
      <c r="L38" s="409"/>
      <c r="M38" s="411"/>
      <c r="N38" s="410"/>
      <c r="O38" s="175"/>
      <c r="P38" s="265" t="s">
        <v>521</v>
      </c>
      <c r="Q38" s="266"/>
      <c r="R38" s="58"/>
      <c r="S38" s="56"/>
      <c r="T38" s="5"/>
      <c r="U38" s="381"/>
      <c r="V38" s="382"/>
      <c r="W38" s="383"/>
      <c r="X38" s="376"/>
      <c r="Y38" s="376"/>
      <c r="Z38" s="373"/>
    </row>
    <row r="39" spans="1:26" ht="8.1" customHeight="1">
      <c r="A39" s="175"/>
      <c r="B39" s="175"/>
      <c r="C39" s="175"/>
      <c r="D39" s="264"/>
      <c r="E39" s="404"/>
      <c r="F39" s="405"/>
      <c r="G39" s="406"/>
      <c r="H39" s="175"/>
      <c r="I39" s="409"/>
      <c r="J39" s="410"/>
      <c r="K39" s="175"/>
      <c r="L39" s="409"/>
      <c r="M39" s="411"/>
      <c r="N39" s="410"/>
      <c r="O39" s="175"/>
      <c r="P39" s="265" t="s">
        <v>521</v>
      </c>
      <c r="Q39" s="266"/>
      <c r="R39" s="58"/>
      <c r="S39" s="56"/>
      <c r="T39" s="5"/>
      <c r="U39" s="381"/>
      <c r="V39" s="382"/>
      <c r="W39" s="383"/>
      <c r="X39" s="376"/>
      <c r="Y39" s="376"/>
      <c r="Z39" s="373"/>
    </row>
    <row r="40" spans="1:26" ht="8.1" customHeight="1">
      <c r="A40" s="175"/>
      <c r="B40" s="175"/>
      <c r="C40" s="175"/>
      <c r="D40" s="264"/>
      <c r="E40" s="404" t="s">
        <v>503</v>
      </c>
      <c r="F40" s="405"/>
      <c r="G40" s="406"/>
      <c r="H40" s="175"/>
      <c r="I40" s="409" t="s">
        <v>509</v>
      </c>
      <c r="J40" s="410"/>
      <c r="K40" s="175"/>
      <c r="L40" s="409" t="s">
        <v>517</v>
      </c>
      <c r="M40" s="411"/>
      <c r="N40" s="410"/>
      <c r="O40" s="175"/>
      <c r="P40" s="265" t="s">
        <v>521</v>
      </c>
      <c r="Q40" s="266"/>
      <c r="R40" s="58"/>
      <c r="S40" s="56"/>
      <c r="T40" s="5"/>
      <c r="U40" s="381"/>
      <c r="V40" s="382"/>
      <c r="W40" s="383"/>
      <c r="X40" s="376"/>
      <c r="Y40" s="376"/>
      <c r="Z40" s="373"/>
    </row>
    <row r="41" spans="1:26" ht="8.1" customHeight="1">
      <c r="A41" s="175"/>
      <c r="B41" s="175"/>
      <c r="C41" s="175"/>
      <c r="D41" s="264"/>
      <c r="E41" s="404"/>
      <c r="F41" s="405"/>
      <c r="G41" s="406"/>
      <c r="H41" s="175"/>
      <c r="I41" s="409"/>
      <c r="J41" s="410"/>
      <c r="K41" s="175"/>
      <c r="L41" s="409"/>
      <c r="M41" s="411"/>
      <c r="N41" s="410"/>
      <c r="O41" s="175"/>
      <c r="P41" s="265" t="s">
        <v>521</v>
      </c>
      <c r="Q41" s="266"/>
      <c r="R41" s="58"/>
      <c r="S41" s="56"/>
      <c r="T41" s="5"/>
      <c r="U41" s="384"/>
      <c r="V41" s="385"/>
      <c r="W41" s="386"/>
      <c r="X41" s="377"/>
      <c r="Y41" s="377"/>
      <c r="Z41" s="374"/>
    </row>
    <row r="42" spans="1:26" ht="8.1" customHeight="1">
      <c r="A42" s="175"/>
      <c r="B42" s="175"/>
      <c r="C42" s="175"/>
      <c r="D42" s="264"/>
      <c r="E42" s="404"/>
      <c r="F42" s="405"/>
      <c r="G42" s="406"/>
      <c r="H42" s="175"/>
      <c r="I42" s="409"/>
      <c r="J42" s="410"/>
      <c r="K42" s="175"/>
      <c r="L42" s="409"/>
      <c r="M42" s="411"/>
      <c r="N42" s="410"/>
      <c r="O42" s="175"/>
      <c r="P42" s="265" t="s">
        <v>521</v>
      </c>
      <c r="Q42" s="266"/>
      <c r="R42" s="58"/>
      <c r="S42" s="56"/>
      <c r="T42" s="5"/>
      <c r="U42" s="378"/>
      <c r="V42" s="379"/>
      <c r="W42" s="380"/>
      <c r="X42" s="375"/>
      <c r="Y42" s="375"/>
      <c r="Z42" s="375"/>
    </row>
    <row r="43" spans="1:26" ht="8.1" customHeight="1">
      <c r="A43" s="175"/>
      <c r="B43" s="175"/>
      <c r="C43" s="175"/>
      <c r="D43" s="264"/>
      <c r="E43" s="404" t="s">
        <v>504</v>
      </c>
      <c r="F43" s="405"/>
      <c r="G43" s="406"/>
      <c r="H43" s="175"/>
      <c r="I43" s="409" t="s">
        <v>510</v>
      </c>
      <c r="J43" s="410"/>
      <c r="K43" s="175"/>
      <c r="L43" s="409" t="s">
        <v>518</v>
      </c>
      <c r="M43" s="411"/>
      <c r="N43" s="410"/>
      <c r="O43" s="175"/>
      <c r="P43" s="265" t="s">
        <v>521</v>
      </c>
      <c r="Q43" s="266"/>
      <c r="R43" s="58"/>
      <c r="S43" s="56"/>
      <c r="T43" s="5"/>
      <c r="U43" s="381"/>
      <c r="V43" s="382"/>
      <c r="W43" s="383"/>
      <c r="X43" s="376"/>
      <c r="Y43" s="376"/>
      <c r="Z43" s="387"/>
    </row>
    <row r="44" spans="1:26" ht="8.1" customHeight="1">
      <c r="A44" s="175"/>
      <c r="B44" s="175"/>
      <c r="C44" s="175"/>
      <c r="D44" s="264"/>
      <c r="E44" s="404"/>
      <c r="F44" s="405"/>
      <c r="G44" s="406"/>
      <c r="H44" s="175"/>
      <c r="I44" s="409"/>
      <c r="J44" s="410"/>
      <c r="K44" s="175"/>
      <c r="L44" s="409"/>
      <c r="M44" s="411"/>
      <c r="N44" s="410"/>
      <c r="O44" s="175"/>
      <c r="P44" s="265" t="s">
        <v>521</v>
      </c>
      <c r="Q44" s="266"/>
      <c r="R44" s="58"/>
      <c r="S44" s="56"/>
      <c r="T44" s="5"/>
      <c r="U44" s="381"/>
      <c r="V44" s="382"/>
      <c r="W44" s="383"/>
      <c r="X44" s="376"/>
      <c r="Y44" s="376"/>
      <c r="Z44" s="372"/>
    </row>
    <row r="45" spans="1:26" ht="8.1" customHeight="1">
      <c r="A45" s="175"/>
      <c r="B45" s="175"/>
      <c r="C45" s="175"/>
      <c r="D45" s="264"/>
      <c r="E45" s="404"/>
      <c r="F45" s="405"/>
      <c r="G45" s="406"/>
      <c r="H45" s="175"/>
      <c r="I45" s="409"/>
      <c r="J45" s="410"/>
      <c r="K45" s="175"/>
      <c r="L45" s="409"/>
      <c r="M45" s="411"/>
      <c r="N45" s="410"/>
      <c r="O45" s="175"/>
      <c r="P45" s="265" t="s">
        <v>521</v>
      </c>
      <c r="Q45" s="266"/>
      <c r="R45" s="58"/>
      <c r="S45" s="56"/>
      <c r="T45" s="5"/>
      <c r="U45" s="381"/>
      <c r="V45" s="382"/>
      <c r="W45" s="383"/>
      <c r="X45" s="376"/>
      <c r="Y45" s="376"/>
      <c r="Z45" s="373"/>
    </row>
    <row r="46" spans="1:26" ht="8.1" customHeight="1">
      <c r="A46" s="175"/>
      <c r="B46" s="175"/>
      <c r="C46" s="175"/>
      <c r="D46" s="264"/>
      <c r="E46" s="404" t="s">
        <v>506</v>
      </c>
      <c r="F46" s="405"/>
      <c r="G46" s="406"/>
      <c r="H46" s="175"/>
      <c r="I46" s="409" t="s">
        <v>510</v>
      </c>
      <c r="J46" s="410"/>
      <c r="K46" s="175"/>
      <c r="L46" s="409" t="s">
        <v>519</v>
      </c>
      <c r="M46" s="411"/>
      <c r="N46" s="410"/>
      <c r="O46" s="175"/>
      <c r="P46" s="265" t="s">
        <v>521</v>
      </c>
      <c r="Q46" s="266"/>
      <c r="R46" s="58"/>
      <c r="S46" s="56"/>
      <c r="T46" s="5"/>
      <c r="U46" s="381"/>
      <c r="V46" s="382"/>
      <c r="W46" s="383"/>
      <c r="X46" s="376"/>
      <c r="Y46" s="376"/>
      <c r="Z46" s="373"/>
    </row>
    <row r="47" spans="1:26" ht="8.1" customHeight="1">
      <c r="A47" s="175"/>
      <c r="B47" s="175"/>
      <c r="C47" s="175"/>
      <c r="D47" s="264"/>
      <c r="E47" s="404"/>
      <c r="F47" s="405"/>
      <c r="G47" s="406"/>
      <c r="H47" s="175"/>
      <c r="I47" s="409"/>
      <c r="J47" s="410"/>
      <c r="K47" s="175"/>
      <c r="L47" s="409"/>
      <c r="M47" s="411"/>
      <c r="N47" s="410"/>
      <c r="O47" s="175"/>
      <c r="P47" s="265" t="s">
        <v>521</v>
      </c>
      <c r="Q47" s="266"/>
      <c r="R47" s="58"/>
      <c r="S47" s="56"/>
      <c r="T47" s="5"/>
      <c r="U47" s="381"/>
      <c r="V47" s="382"/>
      <c r="W47" s="383"/>
      <c r="X47" s="376"/>
      <c r="Y47" s="376"/>
      <c r="Z47" s="373"/>
    </row>
    <row r="48" spans="1:26" ht="8.1" customHeight="1">
      <c r="A48" s="175"/>
      <c r="B48" s="175"/>
      <c r="C48" s="175"/>
      <c r="D48" s="264"/>
      <c r="E48" s="404"/>
      <c r="F48" s="405"/>
      <c r="G48" s="406"/>
      <c r="H48" s="175"/>
      <c r="I48" s="409"/>
      <c r="J48" s="410"/>
      <c r="K48" s="175"/>
      <c r="L48" s="409"/>
      <c r="M48" s="411"/>
      <c r="N48" s="410"/>
      <c r="O48" s="175"/>
      <c r="P48" s="265" t="s">
        <v>520</v>
      </c>
      <c r="Q48" s="266"/>
      <c r="R48" s="58"/>
      <c r="S48" s="56"/>
      <c r="T48" s="5"/>
      <c r="U48" s="384"/>
      <c r="V48" s="385"/>
      <c r="W48" s="386"/>
      <c r="X48" s="377"/>
      <c r="Y48" s="377"/>
      <c r="Z48" s="374"/>
    </row>
    <row r="49" spans="1:26" ht="8.1" customHeight="1">
      <c r="A49" s="175"/>
      <c r="B49" s="193"/>
      <c r="C49" s="268"/>
      <c r="D49" s="261"/>
      <c r="E49" s="269"/>
      <c r="F49" s="269"/>
      <c r="G49" s="269"/>
      <c r="H49" s="175"/>
      <c r="I49" s="269"/>
      <c r="J49" s="269"/>
      <c r="K49" s="269"/>
      <c r="L49" s="269"/>
      <c r="M49" s="269"/>
      <c r="N49" s="269"/>
      <c r="O49" s="175"/>
      <c r="P49" s="269"/>
      <c r="Q49" s="269"/>
      <c r="R49" s="58"/>
      <c r="S49" s="56"/>
      <c r="T49" s="5"/>
      <c r="U49" s="378"/>
      <c r="V49" s="379"/>
      <c r="W49" s="380"/>
      <c r="X49" s="375"/>
      <c r="Y49" s="375"/>
      <c r="Z49" s="375"/>
    </row>
    <row r="50" spans="1:26" ht="8.1" customHeight="1">
      <c r="A50" s="5"/>
      <c r="B50" s="54"/>
      <c r="C50" s="32"/>
      <c r="D50" s="52"/>
      <c r="E50" s="52"/>
      <c r="F50" s="52"/>
      <c r="G50" s="52"/>
      <c r="H50" s="52"/>
      <c r="I50" s="52"/>
      <c r="J50" s="52"/>
      <c r="K50" s="52"/>
      <c r="L50" s="52"/>
      <c r="M50" s="52"/>
      <c r="N50" s="52"/>
      <c r="O50" s="52"/>
      <c r="P50" s="52"/>
      <c r="Q50" s="52"/>
      <c r="R50" s="56"/>
      <c r="S50" s="54"/>
      <c r="T50" s="5"/>
      <c r="U50" s="381"/>
      <c r="V50" s="382"/>
      <c r="W50" s="383"/>
      <c r="X50" s="376"/>
      <c r="Y50" s="376"/>
      <c r="Z50" s="387"/>
    </row>
    <row r="51" spans="1:26" ht="8.1" customHeight="1">
      <c r="A51" s="5"/>
      <c r="B51" s="54"/>
      <c r="C51" s="32"/>
      <c r="D51" s="54"/>
      <c r="E51" s="54"/>
      <c r="F51" s="54"/>
      <c r="G51" s="54"/>
      <c r="H51" s="54"/>
      <c r="I51" s="54"/>
      <c r="J51" s="54"/>
      <c r="K51" s="54"/>
      <c r="L51" s="54"/>
      <c r="M51" s="54"/>
      <c r="N51" s="54"/>
      <c r="O51" s="54"/>
      <c r="P51" s="54"/>
      <c r="Q51" s="54"/>
      <c r="R51" s="56"/>
      <c r="S51" s="54"/>
      <c r="T51" s="5"/>
      <c r="U51" s="381"/>
      <c r="V51" s="382"/>
      <c r="W51" s="383"/>
      <c r="X51" s="376"/>
      <c r="Y51" s="376"/>
      <c r="Z51" s="372"/>
    </row>
    <row r="52" spans="1:26" ht="8.1" customHeight="1">
      <c r="A52" s="5"/>
      <c r="B52" s="54"/>
      <c r="C52" s="32"/>
      <c r="D52" s="54"/>
      <c r="E52" s="54"/>
      <c r="F52" s="54"/>
      <c r="G52" s="54"/>
      <c r="H52" s="54"/>
      <c r="I52" s="54"/>
      <c r="J52" s="54"/>
      <c r="K52" s="54"/>
      <c r="L52" s="54"/>
      <c r="M52" s="54"/>
      <c r="N52" s="54"/>
      <c r="O52" s="54"/>
      <c r="P52" s="54"/>
      <c r="Q52" s="54"/>
      <c r="R52" s="5"/>
      <c r="S52" s="54"/>
      <c r="T52" s="5"/>
      <c r="U52" s="381"/>
      <c r="V52" s="382"/>
      <c r="W52" s="383"/>
      <c r="X52" s="376"/>
      <c r="Y52" s="376"/>
      <c r="Z52" s="373"/>
    </row>
    <row r="53" spans="1:26" ht="8.1" customHeight="1">
      <c r="A53" s="5"/>
      <c r="B53" s="388" t="s">
        <v>522</v>
      </c>
      <c r="C53" s="388"/>
      <c r="D53" s="388"/>
      <c r="E53" s="388"/>
      <c r="F53" s="388"/>
      <c r="G53" s="388"/>
      <c r="H53" s="388"/>
      <c r="I53" s="388"/>
      <c r="J53" s="388"/>
      <c r="K53" s="388"/>
      <c r="L53" s="388"/>
      <c r="M53" s="388"/>
      <c r="N53" s="388"/>
      <c r="O53" s="388"/>
      <c r="P53" s="388"/>
      <c r="Q53" s="388"/>
      <c r="R53" s="63"/>
      <c r="S53" s="54"/>
      <c r="T53" s="5"/>
      <c r="U53" s="381"/>
      <c r="V53" s="382"/>
      <c r="W53" s="383"/>
      <c r="X53" s="376"/>
      <c r="Y53" s="376"/>
      <c r="Z53" s="373"/>
    </row>
    <row r="54" spans="1:26" ht="8.1" customHeight="1">
      <c r="A54" s="5"/>
      <c r="B54" s="388"/>
      <c r="C54" s="388"/>
      <c r="D54" s="388"/>
      <c r="E54" s="388"/>
      <c r="F54" s="388"/>
      <c r="G54" s="388"/>
      <c r="H54" s="388"/>
      <c r="I54" s="388"/>
      <c r="J54" s="388"/>
      <c r="K54" s="388"/>
      <c r="L54" s="388"/>
      <c r="M54" s="388"/>
      <c r="N54" s="388"/>
      <c r="O54" s="388"/>
      <c r="P54" s="388"/>
      <c r="Q54" s="388"/>
      <c r="R54" s="63"/>
      <c r="S54" s="5"/>
      <c r="T54" s="5"/>
      <c r="U54" s="381"/>
      <c r="V54" s="382"/>
      <c r="W54" s="383"/>
      <c r="X54" s="376"/>
      <c r="Y54" s="376"/>
      <c r="Z54" s="373"/>
    </row>
    <row r="55" spans="1:26" ht="8.1" customHeight="1">
      <c r="A55" s="5"/>
      <c r="B55" s="388" t="s">
        <v>495</v>
      </c>
      <c r="C55" s="388"/>
      <c r="D55" s="388"/>
      <c r="E55" s="388"/>
      <c r="F55" s="388"/>
      <c r="G55" s="388"/>
      <c r="H55" s="388"/>
      <c r="I55" s="388"/>
      <c r="J55" s="388"/>
      <c r="K55" s="388" t="s">
        <v>87</v>
      </c>
      <c r="L55" s="388"/>
      <c r="M55" s="388"/>
      <c r="N55" s="388"/>
      <c r="O55" s="388"/>
      <c r="P55" s="388"/>
      <c r="Q55" s="388"/>
      <c r="R55" s="63"/>
      <c r="S55" s="5"/>
      <c r="T55" s="5"/>
      <c r="U55" s="384"/>
      <c r="V55" s="385"/>
      <c r="W55" s="386"/>
      <c r="X55" s="377"/>
      <c r="Y55" s="377"/>
      <c r="Z55" s="374"/>
    </row>
    <row r="56" spans="1:26" ht="3.75" customHeight="1">
      <c r="A56" s="5"/>
      <c r="B56" s="388"/>
      <c r="C56" s="388"/>
      <c r="D56" s="388"/>
      <c r="E56" s="388"/>
      <c r="F56" s="388"/>
      <c r="G56" s="388"/>
      <c r="H56" s="388"/>
      <c r="I56" s="388"/>
      <c r="J56" s="388"/>
      <c r="K56" s="388"/>
      <c r="L56" s="388"/>
      <c r="M56" s="388"/>
      <c r="N56" s="388"/>
      <c r="O56" s="388"/>
      <c r="P56" s="388"/>
      <c r="Q56" s="388"/>
      <c r="R56" s="63"/>
      <c r="S56" s="5"/>
      <c r="T56" s="5"/>
      <c r="U56" s="5"/>
      <c r="V56" s="5"/>
      <c r="W56" s="5"/>
      <c r="X56" s="5"/>
      <c r="Y56" s="5"/>
      <c r="Z56" s="5"/>
    </row>
    <row r="57" spans="1:26" ht="8.1" customHeight="1">
      <c r="A57" s="5"/>
      <c r="B57" s="388" t="s">
        <v>86</v>
      </c>
      <c r="C57" s="388"/>
      <c r="D57" s="388"/>
      <c r="E57" s="395" t="s">
        <v>85</v>
      </c>
      <c r="F57" s="395"/>
      <c r="G57" s="395"/>
      <c r="H57" s="395"/>
      <c r="I57" s="395"/>
      <c r="J57" s="395"/>
      <c r="K57" s="395"/>
      <c r="L57" s="395"/>
      <c r="M57" s="395"/>
      <c r="N57" s="395"/>
      <c r="O57" s="395"/>
      <c r="P57" s="395"/>
      <c r="Q57" s="395"/>
      <c r="R57" s="395"/>
      <c r="S57" s="5"/>
      <c r="T57" s="5"/>
      <c r="U57" s="5"/>
      <c r="V57" s="5"/>
      <c r="W57" s="5"/>
      <c r="X57" s="5"/>
      <c r="Y57" s="5"/>
      <c r="Z57" s="5"/>
    </row>
    <row r="58" spans="1:26" ht="8.1" customHeight="1">
      <c r="A58" s="5"/>
      <c r="B58" s="388"/>
      <c r="C58" s="388"/>
      <c r="D58" s="388"/>
      <c r="E58" s="395"/>
      <c r="F58" s="395"/>
      <c r="G58" s="395"/>
      <c r="H58" s="395"/>
      <c r="I58" s="395"/>
      <c r="J58" s="395"/>
      <c r="K58" s="395"/>
      <c r="L58" s="395"/>
      <c r="M58" s="395"/>
      <c r="N58" s="395"/>
      <c r="O58" s="395"/>
      <c r="P58" s="395"/>
      <c r="Q58" s="395"/>
      <c r="R58" s="395"/>
      <c r="S58" s="5"/>
      <c r="T58" s="5"/>
      <c r="U58" s="5"/>
      <c r="V58" s="5"/>
      <c r="W58" s="5"/>
      <c r="X58" s="5"/>
      <c r="Y58" s="5"/>
      <c r="Z58" s="5"/>
    </row>
    <row r="59" spans="1:26" ht="8.1" customHeight="1">
      <c r="A59" s="5"/>
      <c r="B59" s="63"/>
      <c r="C59" s="63"/>
      <c r="D59" s="63"/>
      <c r="E59" s="388" t="s">
        <v>488</v>
      </c>
      <c r="F59" s="388"/>
      <c r="G59" s="388"/>
      <c r="H59" s="388"/>
      <c r="I59" s="388"/>
      <c r="J59" s="388"/>
      <c r="K59" s="388"/>
      <c r="L59" s="388"/>
      <c r="M59" s="388"/>
      <c r="N59" s="388"/>
      <c r="O59" s="388"/>
      <c r="P59" s="388"/>
      <c r="Q59" s="388"/>
      <c r="R59" s="388"/>
      <c r="S59" s="5"/>
      <c r="T59" s="5"/>
      <c r="U59" s="5"/>
      <c r="V59" s="5"/>
      <c r="W59" s="5"/>
      <c r="X59" s="5"/>
      <c r="Y59" s="5"/>
      <c r="Z59" s="5"/>
    </row>
    <row r="60" spans="1:26" ht="8.1" customHeight="1">
      <c r="A60" s="5"/>
      <c r="B60" s="63"/>
      <c r="C60" s="63"/>
      <c r="D60" s="63"/>
      <c r="E60" s="388"/>
      <c r="F60" s="388"/>
      <c r="G60" s="388"/>
      <c r="H60" s="388"/>
      <c r="I60" s="388"/>
      <c r="J60" s="388"/>
      <c r="K60" s="388"/>
      <c r="L60" s="388"/>
      <c r="M60" s="388"/>
      <c r="N60" s="388"/>
      <c r="O60" s="388"/>
      <c r="P60" s="388"/>
      <c r="Q60" s="388"/>
      <c r="R60" s="388"/>
      <c r="S60" s="5"/>
      <c r="T60" s="5"/>
      <c r="U60" s="314" t="s">
        <v>11</v>
      </c>
      <c r="V60" s="314"/>
      <c r="W60" s="314"/>
      <c r="X60" s="5"/>
      <c r="Y60" s="5"/>
      <c r="Z60" s="5"/>
    </row>
    <row r="61" spans="1:26" ht="8.1" customHeight="1">
      <c r="A61" s="5"/>
      <c r="B61" s="63"/>
      <c r="C61" s="63"/>
      <c r="D61" s="63"/>
      <c r="E61" s="388" t="s">
        <v>267</v>
      </c>
      <c r="F61" s="388"/>
      <c r="G61" s="388"/>
      <c r="H61" s="388"/>
      <c r="I61" s="388"/>
      <c r="J61" s="388"/>
      <c r="K61" s="388"/>
      <c r="L61" s="388"/>
      <c r="M61" s="388"/>
      <c r="N61" s="388"/>
      <c r="O61" s="388"/>
      <c r="P61" s="388"/>
      <c r="Q61" s="388"/>
      <c r="R61" s="388"/>
      <c r="S61" s="51"/>
      <c r="T61" s="5"/>
      <c r="U61" s="314"/>
      <c r="V61" s="314"/>
      <c r="W61" s="314"/>
      <c r="X61" s="49"/>
      <c r="Y61" s="49"/>
      <c r="Z61" s="49"/>
    </row>
    <row r="62" spans="1:26" ht="8.1" customHeight="1">
      <c r="A62" s="5"/>
      <c r="B62" s="63"/>
      <c r="C62" s="63"/>
      <c r="D62" s="63"/>
      <c r="E62" s="388"/>
      <c r="F62" s="388"/>
      <c r="G62" s="388"/>
      <c r="H62" s="388"/>
      <c r="I62" s="388"/>
      <c r="J62" s="388"/>
      <c r="K62" s="388"/>
      <c r="L62" s="388"/>
      <c r="M62" s="388"/>
      <c r="N62" s="388"/>
      <c r="O62" s="388"/>
      <c r="P62" s="388"/>
      <c r="Q62" s="388"/>
      <c r="R62" s="388"/>
      <c r="S62" s="5"/>
      <c r="T62" s="5"/>
      <c r="U62" s="50"/>
      <c r="V62" s="50"/>
      <c r="W62" s="50"/>
      <c r="X62" s="32"/>
      <c r="Y62" s="32"/>
      <c r="Z62" s="32"/>
    </row>
    <row r="63" spans="1:26" ht="8.1" customHeight="1">
      <c r="A63" s="5"/>
      <c r="B63" s="63"/>
      <c r="C63" s="63"/>
      <c r="D63" s="63"/>
      <c r="E63" s="63"/>
      <c r="F63" s="63"/>
      <c r="G63" s="63"/>
      <c r="H63" s="63"/>
      <c r="I63" s="63"/>
      <c r="J63" s="63"/>
      <c r="K63" s="63"/>
      <c r="L63" s="63"/>
      <c r="M63" s="63"/>
      <c r="N63" s="63"/>
      <c r="O63" s="63"/>
      <c r="P63" s="63"/>
      <c r="Q63" s="63"/>
      <c r="R63" s="63"/>
      <c r="S63" s="5"/>
      <c r="T63" s="5"/>
      <c r="U63" s="5"/>
      <c r="V63" s="5"/>
      <c r="W63" s="5"/>
      <c r="X63" s="5"/>
      <c r="Y63" s="5"/>
      <c r="Z63" s="5"/>
    </row>
    <row r="64" spans="1:26" ht="8.1" customHeight="1">
      <c r="A64" s="5"/>
      <c r="B64" s="388" t="s">
        <v>48</v>
      </c>
      <c r="C64" s="388"/>
      <c r="D64" s="388"/>
      <c r="E64" s="388" t="s">
        <v>49</v>
      </c>
      <c r="F64" s="388"/>
      <c r="G64" s="388"/>
      <c r="H64" s="388"/>
      <c r="I64" s="388"/>
      <c r="J64" s="388"/>
      <c r="K64" s="388"/>
      <c r="L64" s="388"/>
      <c r="M64" s="388"/>
      <c r="N64" s="388"/>
      <c r="O64" s="388"/>
      <c r="P64" s="388"/>
      <c r="Q64" s="388"/>
      <c r="R64" s="388"/>
      <c r="S64" s="5"/>
      <c r="T64" s="5"/>
      <c r="U64" s="371" t="s">
        <v>13</v>
      </c>
      <c r="V64" s="371"/>
      <c r="W64" s="371"/>
      <c r="X64" s="5"/>
      <c r="Y64" s="5"/>
      <c r="Z64" s="5"/>
    </row>
    <row r="65" spans="1:26" ht="8.1" customHeight="1">
      <c r="A65" s="5"/>
      <c r="B65" s="388"/>
      <c r="C65" s="388"/>
      <c r="D65" s="388"/>
      <c r="E65" s="388"/>
      <c r="F65" s="388"/>
      <c r="G65" s="388"/>
      <c r="H65" s="388"/>
      <c r="I65" s="388"/>
      <c r="J65" s="388"/>
      <c r="K65" s="388"/>
      <c r="L65" s="388"/>
      <c r="M65" s="388"/>
      <c r="N65" s="388"/>
      <c r="O65" s="388"/>
      <c r="P65" s="388"/>
      <c r="Q65" s="388"/>
      <c r="R65" s="388"/>
      <c r="S65" s="5"/>
      <c r="T65" s="5"/>
      <c r="U65" s="371"/>
      <c r="V65" s="371"/>
      <c r="W65" s="371"/>
      <c r="X65" s="49"/>
      <c r="Y65" s="49"/>
      <c r="Z65" s="49"/>
    </row>
    <row r="66" spans="1:26" ht="8.1" customHeight="1">
      <c r="A66" s="5"/>
      <c r="B66" s="48"/>
      <c r="C66" s="46"/>
      <c r="D66" s="46"/>
      <c r="E66" s="46"/>
      <c r="F66" s="46"/>
      <c r="G66" s="46"/>
      <c r="H66" s="46"/>
      <c r="I66" s="46"/>
      <c r="J66" s="46"/>
      <c r="K66" s="46"/>
      <c r="L66" s="46"/>
      <c r="M66" s="46"/>
      <c r="N66" s="46"/>
      <c r="O66" s="46"/>
      <c r="P66" s="46"/>
      <c r="Q66" s="46"/>
      <c r="R66" s="5"/>
      <c r="S66" s="5"/>
      <c r="T66" s="5"/>
      <c r="U66" s="370" t="s">
        <v>489</v>
      </c>
      <c r="V66" s="370"/>
      <c r="W66" s="370"/>
      <c r="X66" s="370"/>
      <c r="Y66" s="370"/>
      <c r="Z66" s="370"/>
    </row>
    <row r="67" spans="1:26" ht="8.1" customHeight="1">
      <c r="A67" s="5"/>
      <c r="B67" s="46"/>
      <c r="C67" s="46"/>
      <c r="D67" s="46"/>
      <c r="E67" s="46"/>
      <c r="F67" s="46"/>
      <c r="G67" s="46"/>
      <c r="H67" s="46"/>
      <c r="I67" s="46"/>
      <c r="J67" s="46"/>
      <c r="K67" s="46"/>
      <c r="L67" s="46"/>
      <c r="M67" s="46"/>
      <c r="N67" s="46"/>
      <c r="O67" s="46"/>
      <c r="P67" s="46"/>
      <c r="Q67" s="46"/>
      <c r="R67" s="5"/>
      <c r="S67" s="5"/>
      <c r="T67" s="5"/>
      <c r="U67" s="370"/>
      <c r="V67" s="370"/>
      <c r="W67" s="370"/>
      <c r="X67" s="370"/>
      <c r="Y67" s="370"/>
      <c r="Z67" s="370"/>
    </row>
    <row r="68" spans="1:26" ht="8.1" customHeight="1">
      <c r="A68" s="5"/>
      <c r="B68" s="46"/>
      <c r="C68" s="48"/>
      <c r="D68" s="48"/>
      <c r="E68" s="48"/>
      <c r="F68" s="48"/>
      <c r="G68" s="48"/>
      <c r="H68" s="48"/>
      <c r="I68" s="48"/>
      <c r="J68" s="48"/>
      <c r="K68" s="48"/>
      <c r="L68" s="48"/>
      <c r="M68" s="48"/>
      <c r="N68" s="48"/>
      <c r="O68" s="48"/>
      <c r="P68" s="48"/>
      <c r="Q68" s="48"/>
      <c r="R68" s="5"/>
      <c r="S68" s="5"/>
      <c r="T68" s="5"/>
      <c r="U68" s="370"/>
      <c r="V68" s="370"/>
      <c r="W68" s="370"/>
      <c r="X68" s="370"/>
      <c r="Y68" s="370"/>
      <c r="Z68" s="370"/>
    </row>
    <row r="69" spans="1:26" ht="8.1" customHeight="1">
      <c r="A69" s="5"/>
      <c r="B69" s="48"/>
      <c r="C69" s="48"/>
      <c r="D69" s="48"/>
      <c r="E69" s="48"/>
      <c r="F69" s="48"/>
      <c r="G69" s="48"/>
      <c r="H69" s="48"/>
      <c r="I69" s="48"/>
      <c r="J69" s="48"/>
      <c r="K69" s="48"/>
      <c r="L69" s="48"/>
      <c r="M69" s="48"/>
      <c r="N69" s="48"/>
      <c r="O69" s="48"/>
      <c r="P69" s="48"/>
      <c r="Q69" s="48"/>
      <c r="R69" s="5"/>
      <c r="S69" s="5"/>
      <c r="T69" s="5"/>
      <c r="V69" s="30"/>
      <c r="W69" s="30"/>
      <c r="X69" s="30"/>
      <c r="Y69" s="30"/>
      <c r="Z69" s="30"/>
    </row>
    <row r="70" spans="1:26" ht="8.1" customHeight="1">
      <c r="A70" s="5"/>
      <c r="B70" s="48"/>
      <c r="C70" s="46"/>
      <c r="D70" s="46"/>
      <c r="E70" s="46"/>
      <c r="F70" s="46"/>
      <c r="G70" s="46"/>
      <c r="H70" s="5"/>
      <c r="I70" s="5"/>
      <c r="J70" s="5"/>
      <c r="K70" s="5"/>
      <c r="L70" s="5"/>
      <c r="M70" s="5"/>
      <c r="N70" s="5"/>
      <c r="O70" s="5"/>
      <c r="P70" s="5"/>
      <c r="Q70" s="46"/>
      <c r="R70" s="5"/>
      <c r="S70" s="5"/>
      <c r="T70" s="5"/>
      <c r="V70" s="30"/>
      <c r="W70" s="30"/>
      <c r="X70" s="30"/>
      <c r="Y70" s="30"/>
      <c r="Z70" s="30"/>
    </row>
    <row r="71" spans="1:26" ht="9.9499999999999993" customHeight="1">
      <c r="A71" s="5"/>
      <c r="B71" s="47"/>
      <c r="C71" s="5"/>
      <c r="D71" s="5"/>
      <c r="E71" s="5"/>
      <c r="F71" s="5"/>
      <c r="G71" s="5"/>
      <c r="H71" s="5"/>
      <c r="I71" s="5"/>
      <c r="J71" s="5"/>
      <c r="K71" s="5"/>
      <c r="L71" s="5"/>
      <c r="M71" s="5"/>
      <c r="N71" s="5"/>
      <c r="O71" s="5"/>
      <c r="P71" s="5"/>
      <c r="Q71" s="5"/>
      <c r="R71" s="5"/>
      <c r="S71" s="5"/>
      <c r="T71" s="5"/>
    </row>
    <row r="72" spans="1:26" ht="9.9499999999999993" customHeight="1">
      <c r="A72" s="5"/>
      <c r="B72" s="5"/>
      <c r="C72" s="5"/>
      <c r="D72" s="5"/>
      <c r="E72" s="5"/>
      <c r="F72" s="5"/>
      <c r="G72" s="5"/>
      <c r="H72" s="5"/>
      <c r="I72" s="5"/>
      <c r="J72" s="5"/>
      <c r="K72" s="5"/>
      <c r="L72" s="5"/>
      <c r="M72" s="5"/>
      <c r="N72" s="5"/>
      <c r="O72" s="5"/>
      <c r="P72" s="5"/>
      <c r="Q72" s="5"/>
      <c r="R72" s="5"/>
      <c r="S72" s="5"/>
      <c r="T72" s="5"/>
    </row>
    <row r="73" spans="1:26" ht="9.9499999999999993" customHeight="1">
      <c r="A73" s="5"/>
      <c r="B73" s="5"/>
      <c r="C73" s="5"/>
      <c r="D73" s="5"/>
      <c r="E73" s="5"/>
      <c r="F73" s="5"/>
      <c r="G73" s="5"/>
      <c r="H73" s="5"/>
      <c r="I73" s="5"/>
      <c r="J73" s="5"/>
      <c r="K73" s="5"/>
      <c r="L73" s="5"/>
      <c r="M73" s="5"/>
      <c r="N73" s="5"/>
      <c r="O73" s="5"/>
      <c r="P73" s="5"/>
      <c r="Q73" s="5"/>
      <c r="R73" s="5"/>
      <c r="S73" s="5"/>
      <c r="T73" s="5"/>
    </row>
    <row r="74" spans="1:26" ht="9.9499999999999993" customHeight="1">
      <c r="A74" s="5"/>
      <c r="B74" s="5"/>
      <c r="C74" s="5"/>
      <c r="D74" s="5"/>
      <c r="E74" s="5"/>
      <c r="F74" s="5"/>
      <c r="G74" s="5"/>
      <c r="H74" s="5"/>
      <c r="I74" s="5"/>
      <c r="J74" s="5"/>
      <c r="K74" s="5"/>
      <c r="L74" s="5"/>
      <c r="M74" s="5"/>
      <c r="N74" s="5"/>
      <c r="O74" s="5"/>
      <c r="P74" s="5"/>
      <c r="Q74" s="5"/>
      <c r="S74" s="5"/>
      <c r="T74" s="5"/>
    </row>
    <row r="75" spans="1:26" ht="9.9499999999999993" customHeight="1">
      <c r="B75" s="5"/>
      <c r="C75" s="5"/>
      <c r="D75" s="5"/>
      <c r="E75" s="5"/>
      <c r="F75" s="5"/>
      <c r="G75" s="5"/>
      <c r="H75" s="5"/>
      <c r="I75" s="5"/>
      <c r="J75" s="5"/>
      <c r="K75" s="5"/>
      <c r="L75" s="5"/>
      <c r="M75" s="5"/>
      <c r="N75" s="5"/>
      <c r="O75" s="5"/>
      <c r="P75" s="5"/>
      <c r="T75" s="5"/>
    </row>
    <row r="76" spans="1:26" ht="9.9499999999999993" customHeight="1">
      <c r="C76" s="5"/>
      <c r="D76" s="5"/>
      <c r="E76" s="5"/>
      <c r="F76" s="5"/>
      <c r="G76" s="5"/>
      <c r="T76" s="5"/>
    </row>
    <row r="77" spans="1:26" ht="9.9499999999999993" customHeight="1">
      <c r="T77" s="5"/>
    </row>
    <row r="78" spans="1:26" ht="9.9499999999999993" customHeight="1"/>
  </sheetData>
  <mergeCells count="90">
    <mergeCell ref="U49:W55"/>
    <mergeCell ref="X49:X55"/>
    <mergeCell ref="U35:W41"/>
    <mergeCell ref="U28:W34"/>
    <mergeCell ref="D21:H22"/>
    <mergeCell ref="E25:G27"/>
    <mergeCell ref="I25:J27"/>
    <mergeCell ref="L25:N27"/>
    <mergeCell ref="E28:G30"/>
    <mergeCell ref="I28:J30"/>
    <mergeCell ref="L28:N30"/>
    <mergeCell ref="E31:G33"/>
    <mergeCell ref="I31:J33"/>
    <mergeCell ref="L31:N33"/>
    <mergeCell ref="E34:G36"/>
    <mergeCell ref="I34:J36"/>
    <mergeCell ref="E64:R65"/>
    <mergeCell ref="Z35:Z36"/>
    <mergeCell ref="Z37:Z41"/>
    <mergeCell ref="Z42:Z43"/>
    <mergeCell ref="Z44:Z48"/>
    <mergeCell ref="Z51:Z55"/>
    <mergeCell ref="B53:Q54"/>
    <mergeCell ref="B55:J56"/>
    <mergeCell ref="K55:Q56"/>
    <mergeCell ref="B64:D65"/>
    <mergeCell ref="B57:D58"/>
    <mergeCell ref="X35:X41"/>
    <mergeCell ref="Y42:Y48"/>
    <mergeCell ref="Y49:Y55"/>
    <mergeCell ref="Y35:Y41"/>
    <mergeCell ref="Z49:Z50"/>
    <mergeCell ref="U1:Z3"/>
    <mergeCell ref="Z5:Z6"/>
    <mergeCell ref="U4:W6"/>
    <mergeCell ref="I21:Q22"/>
    <mergeCell ref="E18:Q19"/>
    <mergeCell ref="X4:X6"/>
    <mergeCell ref="B5:Q7"/>
    <mergeCell ref="B18:D19"/>
    <mergeCell ref="B12:D13"/>
    <mergeCell ref="E14:Q15"/>
    <mergeCell ref="Y4:Y6"/>
    <mergeCell ref="Z9:Z13"/>
    <mergeCell ref="U14:W20"/>
    <mergeCell ref="X14:X20"/>
    <mergeCell ref="Y14:Y20"/>
    <mergeCell ref="Z7:Z8"/>
    <mergeCell ref="U66:Z68"/>
    <mergeCell ref="U60:W61"/>
    <mergeCell ref="U64:W65"/>
    <mergeCell ref="B8:D9"/>
    <mergeCell ref="E8:Q9"/>
    <mergeCell ref="B10:D11"/>
    <mergeCell ref="E10:Q11"/>
    <mergeCell ref="E12:R13"/>
    <mergeCell ref="E61:R62"/>
    <mergeCell ref="E57:R58"/>
    <mergeCell ref="Y28:Y34"/>
    <mergeCell ref="Z28:Z29"/>
    <mergeCell ref="X42:X48"/>
    <mergeCell ref="Z30:Z34"/>
    <mergeCell ref="E59:R60"/>
    <mergeCell ref="X28:X34"/>
    <mergeCell ref="Y7:Y13"/>
    <mergeCell ref="Z23:Z27"/>
    <mergeCell ref="U7:W13"/>
    <mergeCell ref="X7:X13"/>
    <mergeCell ref="Z21:Z22"/>
    <mergeCell ref="Z14:Z15"/>
    <mergeCell ref="Z16:Z20"/>
    <mergeCell ref="U21:W27"/>
    <mergeCell ref="X21:X27"/>
    <mergeCell ref="Y21:Y27"/>
    <mergeCell ref="U42:W48"/>
    <mergeCell ref="B16:D17"/>
    <mergeCell ref="E16:Q17"/>
    <mergeCell ref="L34:N36"/>
    <mergeCell ref="E37:G39"/>
    <mergeCell ref="I37:J39"/>
    <mergeCell ref="L37:N39"/>
    <mergeCell ref="E40:G42"/>
    <mergeCell ref="I40:J42"/>
    <mergeCell ref="L40:N42"/>
    <mergeCell ref="E43:G45"/>
    <mergeCell ref="I43:J45"/>
    <mergeCell ref="L43:N45"/>
    <mergeCell ref="E46:G48"/>
    <mergeCell ref="I46:J48"/>
    <mergeCell ref="L46:N48"/>
  </mergeCells>
  <phoneticPr fontId="2"/>
  <pageMargins left="0.39370078740157483" right="0" top="0.39370078740157483" bottom="0" header="0.51181102362204722" footer="0.51181102362204722"/>
  <pageSetup paperSize="9" orientation="landscape" horizontalDpi="0"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view="pageBreakPreview" zoomScaleNormal="100" zoomScaleSheetLayoutView="100" workbookViewId="0">
      <selection activeCell="A6" sqref="A6"/>
    </sheetView>
  </sheetViews>
  <sheetFormatPr defaultRowHeight="24.95" customHeight="1"/>
  <cols>
    <col min="1" max="1" width="11.25" style="92" customWidth="1"/>
    <col min="2" max="7" width="11.625" style="92" customWidth="1"/>
    <col min="8" max="8" width="8" style="92" customWidth="1"/>
    <col min="9" max="9" width="1.625" style="92" customWidth="1"/>
    <col min="10" max="16384" width="9" style="92"/>
  </cols>
  <sheetData>
    <row r="1" spans="1:8" ht="13.5" customHeight="1"/>
    <row r="2" spans="1:8" ht="15.95" customHeight="1">
      <c r="B2" s="94"/>
      <c r="H2" s="114"/>
    </row>
    <row r="3" spans="1:8" ht="15.95" customHeight="1">
      <c r="A3" s="113"/>
      <c r="B3" s="94"/>
      <c r="H3" s="114" t="s">
        <v>127</v>
      </c>
    </row>
    <row r="4" spans="1:8" ht="15.95" customHeight="1">
      <c r="H4" s="114" t="s">
        <v>226</v>
      </c>
    </row>
    <row r="5" spans="1:8" ht="15.95" customHeight="1">
      <c r="H5" s="137" t="s">
        <v>303</v>
      </c>
    </row>
    <row r="6" spans="1:8" ht="20.100000000000001" customHeight="1">
      <c r="B6" s="113" t="s">
        <v>490</v>
      </c>
      <c r="C6" s="93"/>
      <c r="D6" s="93"/>
      <c r="E6" s="93"/>
      <c r="F6" s="93"/>
      <c r="G6" s="93"/>
      <c r="H6" s="93"/>
    </row>
    <row r="7" spans="1:8" ht="21" customHeight="1">
      <c r="B7" s="93"/>
      <c r="C7" s="93"/>
      <c r="D7" s="93"/>
      <c r="E7" s="93"/>
      <c r="F7" s="93"/>
      <c r="G7" s="93"/>
      <c r="H7" s="93"/>
    </row>
    <row r="8" spans="1:8" ht="21.75" customHeight="1">
      <c r="B8" s="113" t="s">
        <v>308</v>
      </c>
      <c r="C8" s="113"/>
      <c r="D8" s="113"/>
      <c r="E8" s="94"/>
      <c r="F8" s="94"/>
      <c r="G8" s="94"/>
      <c r="H8" s="93"/>
    </row>
    <row r="9" spans="1:8" ht="21.75" customHeight="1">
      <c r="B9" s="113" t="s">
        <v>321</v>
      </c>
      <c r="C9" s="113"/>
      <c r="D9" s="113"/>
      <c r="E9" s="94"/>
      <c r="F9" s="94"/>
      <c r="G9" s="94"/>
      <c r="H9" s="93"/>
    </row>
    <row r="10" spans="1:8" ht="21.75" customHeight="1">
      <c r="B10" s="113" t="s">
        <v>311</v>
      </c>
      <c r="C10" s="113"/>
      <c r="D10" s="113" t="s">
        <v>328</v>
      </c>
      <c r="E10" s="94"/>
      <c r="F10" s="94"/>
      <c r="G10" s="94"/>
      <c r="H10" s="93"/>
    </row>
    <row r="11" spans="1:8" ht="21.75" customHeight="1">
      <c r="B11" s="113"/>
      <c r="C11" s="113"/>
      <c r="D11" s="113"/>
      <c r="E11" s="94"/>
      <c r="F11" s="94"/>
      <c r="G11" s="94"/>
      <c r="H11" s="93"/>
    </row>
    <row r="12" spans="1:8" ht="21.75" customHeight="1">
      <c r="B12" s="113" t="s">
        <v>326</v>
      </c>
      <c r="C12" s="113"/>
      <c r="D12" s="113"/>
      <c r="E12" s="94"/>
      <c r="F12" s="94"/>
      <c r="G12" s="94"/>
      <c r="H12" s="93"/>
    </row>
    <row r="13" spans="1:8" ht="21.75" customHeight="1">
      <c r="B13" s="113" t="s">
        <v>322</v>
      </c>
      <c r="C13" s="113"/>
      <c r="D13" s="113"/>
      <c r="E13" s="94"/>
      <c r="F13" s="94"/>
      <c r="G13" s="94"/>
      <c r="H13" s="93"/>
    </row>
    <row r="14" spans="1:8" ht="21.75" customHeight="1">
      <c r="B14" s="113" t="s">
        <v>323</v>
      </c>
      <c r="C14" s="113"/>
      <c r="D14" s="113"/>
      <c r="E14" s="94"/>
      <c r="F14" s="94"/>
      <c r="G14" s="94"/>
      <c r="H14" s="93"/>
    </row>
    <row r="15" spans="1:8" ht="21.75" customHeight="1">
      <c r="B15" s="113" t="s">
        <v>324</v>
      </c>
      <c r="C15" s="113"/>
      <c r="D15" s="113"/>
      <c r="E15" s="94"/>
      <c r="F15" s="94"/>
      <c r="G15" s="94"/>
      <c r="H15" s="93"/>
    </row>
    <row r="16" spans="1:8" ht="21.75" customHeight="1">
      <c r="B16" s="113"/>
      <c r="C16" s="113"/>
      <c r="D16" s="113"/>
      <c r="E16" s="94"/>
      <c r="F16" s="94"/>
      <c r="G16" s="94"/>
      <c r="H16" s="93"/>
    </row>
    <row r="17" spans="2:8" ht="21.75" customHeight="1">
      <c r="B17" s="113" t="s">
        <v>327</v>
      </c>
      <c r="C17" s="113"/>
      <c r="D17" s="113"/>
      <c r="E17" s="94"/>
      <c r="F17" s="94"/>
      <c r="G17" s="94"/>
      <c r="H17" s="93"/>
    </row>
    <row r="18" spans="2:8" ht="21.75" customHeight="1">
      <c r="B18" s="113" t="s">
        <v>325</v>
      </c>
      <c r="C18" s="113"/>
      <c r="D18" s="113"/>
      <c r="E18" s="94"/>
      <c r="F18" s="94"/>
      <c r="G18" s="94"/>
      <c r="H18" s="93"/>
    </row>
    <row r="19" spans="2:8" ht="21.75" customHeight="1">
      <c r="B19" s="113"/>
      <c r="C19" s="113"/>
      <c r="D19" s="113"/>
      <c r="E19" s="94"/>
      <c r="F19" s="94"/>
      <c r="G19" s="94"/>
      <c r="H19" s="93"/>
    </row>
    <row r="20" spans="2:8" ht="21.75" customHeight="1">
      <c r="B20" s="113" t="s">
        <v>309</v>
      </c>
      <c r="C20" s="113"/>
      <c r="D20" s="113"/>
      <c r="E20" s="94"/>
      <c r="F20" s="94"/>
      <c r="G20" s="94"/>
      <c r="H20" s="93"/>
    </row>
    <row r="21" spans="2:8" ht="21.75" customHeight="1">
      <c r="B21" s="113" t="s">
        <v>329</v>
      </c>
      <c r="C21" s="113"/>
      <c r="D21" s="113"/>
      <c r="E21" s="94"/>
      <c r="F21" s="94"/>
      <c r="G21" s="94"/>
      <c r="H21" s="93"/>
    </row>
    <row r="22" spans="2:8" ht="21.75" customHeight="1">
      <c r="B22" s="113"/>
      <c r="C22" s="113"/>
      <c r="D22" s="113"/>
      <c r="E22" s="94"/>
      <c r="F22" s="94"/>
      <c r="G22" s="94"/>
      <c r="H22" s="93"/>
    </row>
    <row r="23" spans="2:8" ht="21.75" customHeight="1">
      <c r="B23" s="113" t="s">
        <v>310</v>
      </c>
      <c r="C23" s="113"/>
      <c r="D23" s="113"/>
      <c r="E23" s="94"/>
      <c r="F23" s="94"/>
      <c r="G23" s="94"/>
      <c r="H23" s="93"/>
    </row>
    <row r="24" spans="2:8" ht="21.75" customHeight="1">
      <c r="B24" s="113" t="s">
        <v>312</v>
      </c>
      <c r="C24" s="113"/>
      <c r="D24" s="113"/>
      <c r="E24" s="94"/>
      <c r="F24" s="94"/>
      <c r="G24" s="94"/>
      <c r="H24" s="93"/>
    </row>
    <row r="25" spans="2:8" ht="21.75" customHeight="1">
      <c r="B25" s="113" t="s">
        <v>313</v>
      </c>
      <c r="C25" s="113"/>
      <c r="D25" s="113"/>
      <c r="E25" s="94"/>
      <c r="F25" s="94"/>
      <c r="G25" s="94"/>
      <c r="H25" s="93"/>
    </row>
    <row r="26" spans="2:8" ht="21.75" customHeight="1">
      <c r="B26" s="113"/>
      <c r="C26" s="113"/>
      <c r="D26" s="113"/>
      <c r="E26" s="94"/>
      <c r="F26" s="94"/>
      <c r="G26" s="94"/>
      <c r="H26" s="93"/>
    </row>
    <row r="27" spans="2:8" ht="21.75" customHeight="1">
      <c r="B27" s="113" t="s">
        <v>314</v>
      </c>
      <c r="C27" s="113"/>
      <c r="D27" s="113"/>
      <c r="E27" s="94"/>
      <c r="F27" s="94"/>
      <c r="G27" s="94"/>
      <c r="H27" s="93"/>
    </row>
    <row r="28" spans="2:8" ht="6" customHeight="1">
      <c r="B28" s="113"/>
      <c r="C28" s="113"/>
      <c r="D28" s="113"/>
      <c r="E28" s="94"/>
      <c r="F28" s="94"/>
      <c r="G28" s="94"/>
      <c r="H28" s="93"/>
    </row>
    <row r="29" spans="2:8" ht="21.75" customHeight="1">
      <c r="B29" s="113" t="s">
        <v>319</v>
      </c>
      <c r="C29" s="113"/>
      <c r="D29" s="113"/>
      <c r="E29" s="94"/>
      <c r="F29" s="94"/>
      <c r="G29" s="94"/>
      <c r="H29" s="93"/>
    </row>
    <row r="30" spans="2:8" ht="21.75" customHeight="1">
      <c r="B30" s="113"/>
      <c r="C30" s="113"/>
      <c r="D30" s="113"/>
      <c r="E30" s="94"/>
      <c r="F30" s="94"/>
      <c r="G30" s="94"/>
      <c r="H30" s="93"/>
    </row>
    <row r="31" spans="2:8" ht="13.5" customHeight="1">
      <c r="B31" s="93"/>
      <c r="C31" s="93"/>
      <c r="D31" s="93"/>
      <c r="E31" s="93"/>
      <c r="F31" s="93"/>
      <c r="G31" s="93"/>
      <c r="H31" s="93"/>
    </row>
    <row r="32" spans="2:8" ht="18" customHeight="1">
      <c r="B32" s="93"/>
      <c r="C32" s="93"/>
      <c r="D32" s="93"/>
      <c r="E32" s="93"/>
      <c r="F32" s="93"/>
      <c r="H32" s="148" t="s">
        <v>298</v>
      </c>
    </row>
    <row r="33" spans="1:7" ht="27.95" customHeight="1">
      <c r="A33" s="107"/>
      <c r="B33" s="147" t="s">
        <v>320</v>
      </c>
      <c r="C33" s="284"/>
      <c r="D33" s="284"/>
      <c r="E33" s="276"/>
      <c r="F33" s="276"/>
      <c r="G33" s="106"/>
    </row>
    <row r="34" spans="1:7" ht="24" customHeight="1">
      <c r="A34" s="107"/>
      <c r="B34" s="146" t="s">
        <v>316</v>
      </c>
      <c r="C34" s="285"/>
      <c r="D34" s="285"/>
      <c r="E34" s="285"/>
      <c r="F34" s="285"/>
      <c r="G34" s="109"/>
    </row>
    <row r="35" spans="1:7" ht="24" customHeight="1">
      <c r="A35" s="107"/>
      <c r="B35" s="146" t="s">
        <v>315</v>
      </c>
      <c r="C35" s="174"/>
      <c r="D35" s="174"/>
      <c r="E35" s="174"/>
      <c r="F35" s="174"/>
      <c r="G35" s="109"/>
    </row>
    <row r="36" spans="1:7" ht="24" customHeight="1">
      <c r="A36" s="107"/>
      <c r="B36" s="147" t="s">
        <v>317</v>
      </c>
      <c r="C36" s="283"/>
      <c r="D36" s="283"/>
      <c r="E36" s="196" t="s">
        <v>318</v>
      </c>
      <c r="F36" s="197"/>
      <c r="G36" s="106"/>
    </row>
    <row r="37" spans="1:7" ht="24.95" customHeight="1">
      <c r="B37" s="147"/>
      <c r="C37" s="283"/>
      <c r="D37" s="283"/>
      <c r="E37" s="196"/>
      <c r="F37" s="197"/>
    </row>
    <row r="38" spans="1:7" ht="24.95" customHeight="1">
      <c r="B38" s="147"/>
      <c r="C38" s="283"/>
      <c r="D38" s="283"/>
      <c r="E38" s="196"/>
      <c r="F38" s="197"/>
    </row>
    <row r="39" spans="1:7" ht="24.95" customHeight="1">
      <c r="B39" s="147"/>
      <c r="C39" s="283"/>
      <c r="D39" s="283"/>
      <c r="E39" s="196"/>
      <c r="F39" s="197"/>
    </row>
  </sheetData>
  <mergeCells count="7">
    <mergeCell ref="C37:D37"/>
    <mergeCell ref="C38:D38"/>
    <mergeCell ref="C39:D39"/>
    <mergeCell ref="C33:D33"/>
    <mergeCell ref="E33:F33"/>
    <mergeCell ref="C34:F34"/>
    <mergeCell ref="C36:D36"/>
  </mergeCells>
  <phoneticPr fontId="2"/>
  <pageMargins left="0.39370078740157483" right="0" top="0.19685039370078741" bottom="0" header="0.51181102362204722" footer="0.51181102362204722"/>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35"/>
  <sheetViews>
    <sheetView view="pageBreakPreview" zoomScaleNormal="100" zoomScaleSheetLayoutView="100" workbookViewId="0">
      <selection activeCell="A2" sqref="A2"/>
    </sheetView>
  </sheetViews>
  <sheetFormatPr defaultRowHeight="13.5"/>
  <cols>
    <col min="1" max="1" width="12.625" style="5" customWidth="1"/>
    <col min="2" max="2" width="6.5" style="5" customWidth="1"/>
    <col min="3" max="3" width="5.625" style="5" customWidth="1"/>
    <col min="4" max="4" width="44.25" style="5" customWidth="1"/>
    <col min="5" max="5" width="4.875" style="5" customWidth="1"/>
    <col min="6" max="16384" width="9" style="5"/>
  </cols>
  <sheetData>
    <row r="6" spans="2:4" ht="25.5">
      <c r="B6" s="270" t="s">
        <v>349</v>
      </c>
      <c r="C6" s="270"/>
      <c r="D6" s="270"/>
    </row>
    <row r="7" spans="2:4">
      <c r="D7" s="6"/>
    </row>
    <row r="8" spans="2:4">
      <c r="D8" s="6"/>
    </row>
    <row r="9" spans="2:4">
      <c r="D9" s="6"/>
    </row>
    <row r="10" spans="2:4" ht="28.5">
      <c r="B10" s="103" t="s">
        <v>128</v>
      </c>
      <c r="C10" s="8"/>
      <c r="D10" s="8"/>
    </row>
    <row r="11" spans="2:4">
      <c r="D11" s="6"/>
    </row>
    <row r="12" spans="2:4">
      <c r="D12" s="6"/>
    </row>
    <row r="13" spans="2:4">
      <c r="D13" s="6"/>
    </row>
    <row r="14" spans="2:4" ht="14.25">
      <c r="B14" s="271" t="s">
        <v>524</v>
      </c>
      <c r="C14" s="272"/>
      <c r="D14" s="272"/>
    </row>
    <row r="16" spans="2:4" ht="14.25">
      <c r="B16" s="273" t="s">
        <v>210</v>
      </c>
      <c r="C16" s="273"/>
      <c r="D16" s="273"/>
    </row>
    <row r="23" spans="3:4" ht="15" thickBot="1">
      <c r="C23" s="97" t="s">
        <v>51</v>
      </c>
      <c r="D23" s="76"/>
    </row>
    <row r="24" spans="3:4" ht="12" customHeight="1">
      <c r="C24" s="98"/>
      <c r="D24" s="99"/>
    </row>
    <row r="25" spans="3:4" ht="20.100000000000001" customHeight="1">
      <c r="C25" s="100"/>
      <c r="D25" s="97" t="s">
        <v>61</v>
      </c>
    </row>
    <row r="26" spans="3:4" ht="20.100000000000001" customHeight="1">
      <c r="C26" s="100"/>
      <c r="D26" s="97" t="s">
        <v>52</v>
      </c>
    </row>
    <row r="27" spans="3:4" ht="20.100000000000001" customHeight="1">
      <c r="C27" s="100"/>
      <c r="D27" s="97" t="s">
        <v>62</v>
      </c>
    </row>
    <row r="28" spans="3:4" ht="20.100000000000001" customHeight="1">
      <c r="C28" s="100"/>
      <c r="D28" s="97" t="s">
        <v>350</v>
      </c>
    </row>
    <row r="29" spans="3:4" ht="20.100000000000001" customHeight="1">
      <c r="C29" s="100"/>
      <c r="D29" s="97" t="s">
        <v>351</v>
      </c>
    </row>
    <row r="30" spans="3:4" ht="20.100000000000001" customHeight="1">
      <c r="C30" s="100"/>
      <c r="D30" s="97" t="s">
        <v>352</v>
      </c>
    </row>
    <row r="31" spans="3:4" ht="20.100000000000001" customHeight="1">
      <c r="C31" s="100"/>
      <c r="D31" s="97" t="s">
        <v>353</v>
      </c>
    </row>
    <row r="32" spans="3:4" ht="20.100000000000001" customHeight="1">
      <c r="C32" s="100"/>
      <c r="D32" s="97" t="s">
        <v>354</v>
      </c>
    </row>
    <row r="33" spans="3:4" ht="20.100000000000001" customHeight="1">
      <c r="C33" s="100"/>
      <c r="D33" s="97" t="s">
        <v>256</v>
      </c>
    </row>
    <row r="34" spans="3:4" ht="20.100000000000001" customHeight="1">
      <c r="C34" s="100"/>
      <c r="D34" s="97" t="s">
        <v>63</v>
      </c>
    </row>
    <row r="35" spans="3:4" ht="8.25" customHeight="1" thickBot="1">
      <c r="C35" s="101"/>
      <c r="D35" s="102"/>
    </row>
  </sheetData>
  <mergeCells count="3">
    <mergeCell ref="B6:D6"/>
    <mergeCell ref="B14:D14"/>
    <mergeCell ref="B16:D16"/>
  </mergeCells>
  <phoneticPr fontId="2"/>
  <pageMargins left="0.75" right="0.75" top="1" bottom="1" header="0.51200000000000001" footer="0.51200000000000001"/>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tabSelected="1" view="pageBreakPreview" topLeftCell="A13" zoomScaleNormal="100" zoomScaleSheetLayoutView="100" workbookViewId="0">
      <selection activeCell="A20" sqref="A20"/>
    </sheetView>
  </sheetViews>
  <sheetFormatPr defaultRowHeight="22.5" customHeight="1"/>
  <cols>
    <col min="1" max="1" width="11.375" style="5" customWidth="1"/>
    <col min="2" max="2" width="10.125" style="10" bestFit="1" customWidth="1"/>
    <col min="3" max="3" width="15.5" style="5" customWidth="1"/>
    <col min="4" max="4" width="38" style="5" customWidth="1"/>
    <col min="5" max="5" width="12.875" style="5" customWidth="1"/>
    <col min="6" max="6" width="2.75" style="5" customWidth="1"/>
    <col min="7" max="16384" width="9" style="5"/>
  </cols>
  <sheetData>
    <row r="1" spans="1:5" ht="22.5" customHeight="1">
      <c r="E1" s="11"/>
    </row>
    <row r="2" spans="1:5" ht="22.5" customHeight="1">
      <c r="E2" s="11"/>
    </row>
    <row r="3" spans="1:5" ht="22.5" customHeight="1">
      <c r="C3" s="7" t="s">
        <v>356</v>
      </c>
      <c r="E3" s="12"/>
    </row>
    <row r="5" spans="1:5" ht="22.5" customHeight="1">
      <c r="B5" s="13" t="s">
        <v>0</v>
      </c>
      <c r="C5" s="14" t="s">
        <v>31</v>
      </c>
      <c r="D5" s="15" t="s">
        <v>182</v>
      </c>
      <c r="E5" s="15" t="s">
        <v>53</v>
      </c>
    </row>
    <row r="6" spans="1:5" ht="22.5" customHeight="1">
      <c r="B6" s="16">
        <v>42493</v>
      </c>
      <c r="C6" s="17" t="s">
        <v>54</v>
      </c>
      <c r="D6" s="18" t="s">
        <v>287</v>
      </c>
      <c r="E6" s="19">
        <v>150</v>
      </c>
    </row>
    <row r="7" spans="1:5" ht="22.5" customHeight="1">
      <c r="B7" s="20">
        <v>42522</v>
      </c>
      <c r="C7" s="21" t="s">
        <v>56</v>
      </c>
      <c r="D7" s="22" t="s">
        <v>57</v>
      </c>
      <c r="E7" s="29" t="s">
        <v>59</v>
      </c>
    </row>
    <row r="8" spans="1:5" ht="22.5" customHeight="1">
      <c r="B8" s="20">
        <v>42540</v>
      </c>
      <c r="C8" s="21" t="s">
        <v>56</v>
      </c>
      <c r="D8" s="22" t="s">
        <v>288</v>
      </c>
      <c r="E8" s="23">
        <v>78</v>
      </c>
    </row>
    <row r="9" spans="1:5" ht="22.5" customHeight="1">
      <c r="A9" s="218"/>
      <c r="B9" s="20">
        <v>42575</v>
      </c>
      <c r="C9" s="21" t="s">
        <v>55</v>
      </c>
      <c r="D9" s="22" t="s">
        <v>289</v>
      </c>
      <c r="E9" s="23">
        <v>234</v>
      </c>
    </row>
    <row r="10" spans="1:5" ht="22.5" customHeight="1">
      <c r="B10" s="20">
        <v>42641</v>
      </c>
      <c r="C10" s="21" t="s">
        <v>56</v>
      </c>
      <c r="D10" s="22" t="s">
        <v>58</v>
      </c>
      <c r="E10" s="29" t="s">
        <v>59</v>
      </c>
    </row>
    <row r="11" spans="1:5" ht="22.5" customHeight="1">
      <c r="B11" s="20">
        <v>42677</v>
      </c>
      <c r="C11" s="21" t="s">
        <v>56</v>
      </c>
      <c r="D11" s="22" t="s">
        <v>290</v>
      </c>
      <c r="E11" s="29" t="s">
        <v>355</v>
      </c>
    </row>
    <row r="12" spans="1:5" ht="22.5" customHeight="1">
      <c r="B12" s="20">
        <v>42687</v>
      </c>
      <c r="C12" s="21" t="s">
        <v>56</v>
      </c>
      <c r="D12" s="22" t="s">
        <v>291</v>
      </c>
      <c r="E12" s="23">
        <v>98</v>
      </c>
    </row>
    <row r="13" spans="1:5" ht="22.5" customHeight="1">
      <c r="B13" s="20">
        <v>42715</v>
      </c>
      <c r="C13" s="21" t="s">
        <v>56</v>
      </c>
      <c r="D13" s="22" t="s">
        <v>293</v>
      </c>
      <c r="E13" s="23">
        <v>47</v>
      </c>
    </row>
    <row r="14" spans="1:5" ht="22.5" customHeight="1">
      <c r="B14" s="20">
        <v>42771</v>
      </c>
      <c r="C14" s="21" t="s">
        <v>55</v>
      </c>
      <c r="D14" s="22" t="s">
        <v>292</v>
      </c>
      <c r="E14" s="23">
        <v>166</v>
      </c>
    </row>
    <row r="15" spans="1:5" ht="22.5" customHeight="1">
      <c r="B15" s="24">
        <v>42813</v>
      </c>
      <c r="C15" s="25" t="s">
        <v>56</v>
      </c>
      <c r="D15" s="26" t="s">
        <v>294</v>
      </c>
      <c r="E15" s="27">
        <v>33</v>
      </c>
    </row>
    <row r="16" spans="1:5" ht="22.5" customHeight="1">
      <c r="B16" s="28"/>
    </row>
    <row r="17" spans="1:5" ht="22.5" customHeight="1">
      <c r="B17" s="28"/>
    </row>
    <row r="18" spans="1:5" ht="22.5" customHeight="1">
      <c r="B18" s="28"/>
    </row>
    <row r="19" spans="1:5" ht="22.5" customHeight="1">
      <c r="B19" s="28"/>
      <c r="C19" s="7" t="s">
        <v>357</v>
      </c>
      <c r="E19" s="12"/>
    </row>
    <row r="20" spans="1:5" ht="22.5" customHeight="1">
      <c r="B20" s="28"/>
    </row>
    <row r="21" spans="1:5" ht="22.5" customHeight="1">
      <c r="B21" s="13" t="s">
        <v>0</v>
      </c>
      <c r="C21" s="14" t="s">
        <v>31</v>
      </c>
      <c r="D21" s="15" t="s">
        <v>182</v>
      </c>
      <c r="E21" s="15" t="s">
        <v>181</v>
      </c>
    </row>
    <row r="22" spans="1:5" ht="22.5" customHeight="1">
      <c r="B22" s="16">
        <v>42858</v>
      </c>
      <c r="C22" s="17" t="s">
        <v>54</v>
      </c>
      <c r="D22" s="18" t="s">
        <v>363</v>
      </c>
      <c r="E22" s="19">
        <v>150</v>
      </c>
    </row>
    <row r="23" spans="1:5" ht="22.5" customHeight="1">
      <c r="B23" s="20">
        <v>42890</v>
      </c>
      <c r="C23" s="21" t="s">
        <v>56</v>
      </c>
      <c r="D23" s="22" t="s">
        <v>364</v>
      </c>
      <c r="E23" s="23">
        <v>80</v>
      </c>
    </row>
    <row r="24" spans="1:5" ht="22.5" customHeight="1">
      <c r="B24" s="20">
        <v>42892</v>
      </c>
      <c r="C24" s="21" t="s">
        <v>56</v>
      </c>
      <c r="D24" s="22" t="s">
        <v>57</v>
      </c>
      <c r="E24" s="29" t="s">
        <v>60</v>
      </c>
    </row>
    <row r="25" spans="1:5" ht="22.5" customHeight="1">
      <c r="A25" s="218"/>
      <c r="B25" s="20">
        <v>42939</v>
      </c>
      <c r="C25" s="21" t="s">
        <v>55</v>
      </c>
      <c r="D25" s="22" t="s">
        <v>365</v>
      </c>
      <c r="E25" s="23">
        <v>240</v>
      </c>
    </row>
    <row r="26" spans="1:5" ht="22.5" customHeight="1">
      <c r="B26" s="20" t="s">
        <v>358</v>
      </c>
      <c r="C26" s="21" t="s">
        <v>56</v>
      </c>
      <c r="D26" s="22" t="s">
        <v>58</v>
      </c>
      <c r="E26" s="29" t="s">
        <v>60</v>
      </c>
    </row>
    <row r="27" spans="1:5" ht="22.5" customHeight="1">
      <c r="B27" s="20">
        <v>43042</v>
      </c>
      <c r="C27" s="21" t="s">
        <v>56</v>
      </c>
      <c r="D27" s="22" t="s">
        <v>366</v>
      </c>
      <c r="E27" s="29" t="s">
        <v>286</v>
      </c>
    </row>
    <row r="28" spans="1:5" ht="22.5" customHeight="1">
      <c r="B28" s="20" t="s">
        <v>359</v>
      </c>
      <c r="C28" s="21" t="s">
        <v>56</v>
      </c>
      <c r="D28" s="22" t="s">
        <v>367</v>
      </c>
      <c r="E28" s="23">
        <v>100</v>
      </c>
    </row>
    <row r="29" spans="1:5" ht="22.5" customHeight="1">
      <c r="B29" s="20">
        <v>43079</v>
      </c>
      <c r="C29" s="21" t="s">
        <v>56</v>
      </c>
      <c r="D29" s="22" t="s">
        <v>368</v>
      </c>
      <c r="E29" s="23">
        <v>55</v>
      </c>
    </row>
    <row r="30" spans="1:5" ht="22.5" customHeight="1">
      <c r="B30" s="20">
        <v>43127</v>
      </c>
      <c r="C30" s="21" t="s">
        <v>55</v>
      </c>
      <c r="D30" s="22" t="s">
        <v>369</v>
      </c>
      <c r="E30" s="23">
        <v>180</v>
      </c>
    </row>
    <row r="31" spans="1:5" ht="22.5" customHeight="1">
      <c r="B31" s="24">
        <v>43163</v>
      </c>
      <c r="C31" s="25" t="s">
        <v>56</v>
      </c>
      <c r="D31" s="26" t="s">
        <v>370</v>
      </c>
      <c r="E31" s="27">
        <v>35</v>
      </c>
    </row>
    <row r="32" spans="1:5" ht="22.5" customHeight="1">
      <c r="B32" s="223" t="s">
        <v>362</v>
      </c>
    </row>
    <row r="33" spans="2:5" ht="22.5" customHeight="1">
      <c r="B33" s="219" t="s">
        <v>525</v>
      </c>
      <c r="C33" s="220" t="s">
        <v>360</v>
      </c>
      <c r="D33" s="221" t="s">
        <v>361</v>
      </c>
      <c r="E33" s="222"/>
    </row>
  </sheetData>
  <phoneticPr fontId="2"/>
  <pageMargins left="0.39370078740157483" right="0.19685039370078741" top="0.39370078740157483" bottom="0.39370078740157483" header="0.51181102362204722" footer="0.51181102362204722"/>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9"/>
  <sheetViews>
    <sheetView view="pageBreakPreview" zoomScaleNormal="100" zoomScaleSheetLayoutView="100" workbookViewId="0">
      <selection activeCell="B3" sqref="B3"/>
    </sheetView>
  </sheetViews>
  <sheetFormatPr defaultRowHeight="17.100000000000001" customHeight="1"/>
  <cols>
    <col min="1" max="1" width="9" style="229"/>
    <col min="2" max="2" width="34.375" style="229" customWidth="1"/>
    <col min="3" max="3" width="12.625" style="229" customWidth="1"/>
    <col min="4" max="4" width="12.625" style="230" customWidth="1"/>
    <col min="5" max="5" width="24.875" style="229" customWidth="1"/>
    <col min="6" max="16384" width="9" style="229"/>
  </cols>
  <sheetData>
    <row r="2" spans="2:5" ht="17.100000000000001" customHeight="1">
      <c r="B2" s="274" t="s">
        <v>371</v>
      </c>
      <c r="C2" s="274"/>
      <c r="D2" s="274"/>
      <c r="E2" s="274"/>
    </row>
    <row r="3" spans="2:5" ht="9.75" customHeight="1"/>
    <row r="4" spans="2:5" ht="17.100000000000001" customHeight="1">
      <c r="B4" s="229" t="s">
        <v>186</v>
      </c>
    </row>
    <row r="5" spans="2:5" ht="17.100000000000001" customHeight="1">
      <c r="B5" s="231" t="s">
        <v>192</v>
      </c>
      <c r="C5" s="231" t="s">
        <v>281</v>
      </c>
      <c r="D5" s="232" t="s">
        <v>280</v>
      </c>
      <c r="E5" s="231" t="s">
        <v>193</v>
      </c>
    </row>
    <row r="6" spans="2:5" ht="17.100000000000001" customHeight="1">
      <c r="B6" s="233" t="s">
        <v>432</v>
      </c>
      <c r="C6" s="234"/>
      <c r="D6" s="234"/>
      <c r="E6" s="233"/>
    </row>
    <row r="7" spans="2:5" ht="17.100000000000001" customHeight="1">
      <c r="B7" s="235" t="s">
        <v>338</v>
      </c>
      <c r="C7" s="236">
        <v>90000</v>
      </c>
      <c r="D7" s="237">
        <f>2000*41+5000</f>
        <v>87000</v>
      </c>
      <c r="E7" s="238" t="s">
        <v>433</v>
      </c>
    </row>
    <row r="8" spans="2:5" ht="17.100000000000001" customHeight="1">
      <c r="B8" s="239" t="s">
        <v>339</v>
      </c>
      <c r="C8" s="240">
        <v>240000</v>
      </c>
      <c r="D8" s="241">
        <f>2000*119</f>
        <v>238000</v>
      </c>
      <c r="E8" s="242" t="s">
        <v>434</v>
      </c>
    </row>
    <row r="9" spans="2:5" ht="17.100000000000001" customHeight="1">
      <c r="B9" s="243" t="s">
        <v>340</v>
      </c>
      <c r="C9" s="244">
        <v>30000</v>
      </c>
      <c r="D9" s="245">
        <f>500*51</f>
        <v>25500</v>
      </c>
      <c r="E9" s="246" t="s">
        <v>435</v>
      </c>
    </row>
    <row r="10" spans="2:5" ht="17.100000000000001" customHeight="1">
      <c r="B10" s="243" t="s">
        <v>292</v>
      </c>
      <c r="C10" s="244">
        <v>200000</v>
      </c>
      <c r="D10" s="245">
        <f>2000*85</f>
        <v>170000</v>
      </c>
      <c r="E10" s="246" t="s">
        <v>437</v>
      </c>
    </row>
    <row r="11" spans="2:5" ht="17.100000000000001" customHeight="1">
      <c r="B11" s="243" t="s">
        <v>341</v>
      </c>
      <c r="C11" s="244">
        <v>17500</v>
      </c>
      <c r="D11" s="245">
        <f>500*37</f>
        <v>18500</v>
      </c>
      <c r="E11" s="246" t="s">
        <v>438</v>
      </c>
    </row>
    <row r="12" spans="2:5" ht="17.100000000000001" customHeight="1">
      <c r="B12" s="243" t="s">
        <v>187</v>
      </c>
      <c r="C12" s="244">
        <f>82000</f>
        <v>82000</v>
      </c>
      <c r="D12" s="245">
        <f>82000+30000+92000</f>
        <v>204000</v>
      </c>
      <c r="E12" s="246" t="s">
        <v>439</v>
      </c>
    </row>
    <row r="13" spans="2:5" ht="17.100000000000001" customHeight="1">
      <c r="B13" s="243" t="s">
        <v>254</v>
      </c>
      <c r="C13" s="244">
        <v>50000</v>
      </c>
      <c r="D13" s="245">
        <v>50000</v>
      </c>
      <c r="E13" s="246"/>
    </row>
    <row r="14" spans="2:5" ht="17.100000000000001" customHeight="1">
      <c r="B14" s="243" t="s">
        <v>253</v>
      </c>
      <c r="C14" s="244">
        <v>20000</v>
      </c>
      <c r="D14" s="245">
        <v>25000</v>
      </c>
      <c r="E14" s="246"/>
    </row>
    <row r="15" spans="2:5" ht="17.100000000000001" customHeight="1">
      <c r="B15" s="247" t="s">
        <v>252</v>
      </c>
      <c r="C15" s="248">
        <v>30000</v>
      </c>
      <c r="D15" s="249">
        <v>0</v>
      </c>
      <c r="E15" s="250"/>
    </row>
    <row r="16" spans="2:5" ht="17.100000000000001" customHeight="1">
      <c r="B16" s="251" t="s">
        <v>188</v>
      </c>
      <c r="C16" s="252">
        <v>67</v>
      </c>
      <c r="D16" s="253">
        <f>5000+2+2</f>
        <v>5004</v>
      </c>
      <c r="E16" s="254" t="s">
        <v>436</v>
      </c>
    </row>
    <row r="17" spans="2:5" ht="17.100000000000001" customHeight="1">
      <c r="B17" s="255" t="s">
        <v>190</v>
      </c>
      <c r="C17" s="256">
        <f>SUM(C6:C16)</f>
        <v>759567</v>
      </c>
      <c r="D17" s="256">
        <f>SUM(D6:D16)</f>
        <v>823004</v>
      </c>
      <c r="E17" s="255"/>
    </row>
    <row r="19" spans="2:5" ht="17.100000000000001" customHeight="1">
      <c r="B19" s="229" t="s">
        <v>191</v>
      </c>
    </row>
    <row r="20" spans="2:5" ht="17.100000000000001" customHeight="1">
      <c r="B20" s="231" t="s">
        <v>192</v>
      </c>
      <c r="C20" s="231" t="s">
        <v>281</v>
      </c>
      <c r="D20" s="232" t="s">
        <v>280</v>
      </c>
      <c r="E20" s="231" t="s">
        <v>193</v>
      </c>
    </row>
    <row r="21" spans="2:5" ht="17.100000000000001" customHeight="1">
      <c r="B21" s="235" t="s">
        <v>338</v>
      </c>
      <c r="C21" s="237">
        <v>80000</v>
      </c>
      <c r="D21" s="237">
        <f>6120+69600+8200+2685</f>
        <v>86605</v>
      </c>
      <c r="E21" s="257">
        <v>42540</v>
      </c>
    </row>
    <row r="22" spans="2:5" ht="17.100000000000001" customHeight="1">
      <c r="B22" s="243" t="s">
        <v>339</v>
      </c>
      <c r="C22" s="245">
        <v>250000</v>
      </c>
      <c r="D22" s="245">
        <f>2700+49280+7630+139840</f>
        <v>199450</v>
      </c>
      <c r="E22" s="258">
        <v>42575</v>
      </c>
    </row>
    <row r="23" spans="2:5" ht="17.100000000000001" customHeight="1">
      <c r="B23" s="243" t="s">
        <v>195</v>
      </c>
      <c r="C23" s="245">
        <v>10000</v>
      </c>
      <c r="D23" s="245">
        <v>10299</v>
      </c>
      <c r="E23" s="258">
        <v>42677</v>
      </c>
    </row>
    <row r="24" spans="2:5" ht="17.100000000000001" customHeight="1">
      <c r="B24" s="243" t="s">
        <v>194</v>
      </c>
      <c r="C24" s="245">
        <v>10000</v>
      </c>
      <c r="D24" s="245">
        <v>16830</v>
      </c>
      <c r="E24" s="258">
        <v>42687</v>
      </c>
    </row>
    <row r="25" spans="2:5" ht="17.100000000000001" customHeight="1">
      <c r="B25" s="243" t="s">
        <v>340</v>
      </c>
      <c r="C25" s="245">
        <v>80000</v>
      </c>
      <c r="D25" s="245">
        <f>3000+5200+43500+1800</f>
        <v>53500</v>
      </c>
      <c r="E25" s="258">
        <v>42715</v>
      </c>
    </row>
    <row r="26" spans="2:5" ht="17.100000000000001" customHeight="1">
      <c r="B26" s="243" t="s">
        <v>292</v>
      </c>
      <c r="C26" s="245">
        <v>275000</v>
      </c>
      <c r="D26" s="245">
        <f>13950+7480+145280+118500</f>
        <v>285210</v>
      </c>
      <c r="E26" s="258">
        <v>42771</v>
      </c>
    </row>
    <row r="27" spans="2:5" ht="17.100000000000001" customHeight="1">
      <c r="B27" s="243" t="s">
        <v>341</v>
      </c>
      <c r="C27" s="245">
        <v>60000</v>
      </c>
      <c r="D27" s="245">
        <f>1296+34800+1825+3700</f>
        <v>41621</v>
      </c>
      <c r="E27" s="258">
        <v>42813</v>
      </c>
    </row>
    <row r="28" spans="2:5" ht="17.100000000000001" customHeight="1">
      <c r="B28" s="243" t="s">
        <v>196</v>
      </c>
      <c r="C28" s="245">
        <v>4000</v>
      </c>
      <c r="D28" s="245">
        <v>4000</v>
      </c>
      <c r="E28" s="243"/>
    </row>
    <row r="29" spans="2:5" ht="17.100000000000001" customHeight="1">
      <c r="B29" s="243" t="s">
        <v>197</v>
      </c>
      <c r="C29" s="245">
        <f>350*50</f>
        <v>17500</v>
      </c>
      <c r="D29" s="245">
        <f>13900+50</f>
        <v>13950</v>
      </c>
      <c r="E29" s="243" t="s">
        <v>440</v>
      </c>
    </row>
    <row r="30" spans="2:5" ht="17.100000000000001" customHeight="1">
      <c r="B30" s="243" t="s">
        <v>198</v>
      </c>
      <c r="C30" s="245">
        <v>20000</v>
      </c>
      <c r="D30" s="245">
        <f>3700+3700</f>
        <v>7400</v>
      </c>
      <c r="E30" s="243" t="s">
        <v>277</v>
      </c>
    </row>
    <row r="31" spans="2:5" ht="17.100000000000001" customHeight="1">
      <c r="B31" s="243" t="s">
        <v>199</v>
      </c>
      <c r="C31" s="245">
        <v>36000</v>
      </c>
      <c r="D31" s="245">
        <f>1404+5512+8352+1296+1112+11875</f>
        <v>29551</v>
      </c>
      <c r="E31" s="243" t="s">
        <v>278</v>
      </c>
    </row>
    <row r="32" spans="2:5" ht="17.100000000000001" customHeight="1">
      <c r="B32" s="243" t="s">
        <v>200</v>
      </c>
      <c r="C32" s="245">
        <v>3000</v>
      </c>
      <c r="D32" s="245">
        <f>800+400+400</f>
        <v>1600</v>
      </c>
      <c r="E32" s="243" t="s">
        <v>279</v>
      </c>
    </row>
    <row r="33" spans="2:5" ht="17.100000000000001" customHeight="1">
      <c r="B33" s="243" t="s">
        <v>201</v>
      </c>
      <c r="C33" s="245">
        <v>20000</v>
      </c>
      <c r="D33" s="245">
        <f>4100+8692+2788+8200</f>
        <v>23780</v>
      </c>
      <c r="E33" s="243" t="s">
        <v>441</v>
      </c>
    </row>
    <row r="34" spans="2:5" ht="17.100000000000001" customHeight="1">
      <c r="B34" s="247" t="s">
        <v>442</v>
      </c>
      <c r="C34" s="259" t="s">
        <v>444</v>
      </c>
      <c r="D34" s="249">
        <f>5400+3600+3600+5400+3600+2700+900</f>
        <v>25200</v>
      </c>
      <c r="E34" s="247" t="s">
        <v>442</v>
      </c>
    </row>
    <row r="35" spans="2:5" ht="17.100000000000001" customHeight="1">
      <c r="B35" s="251" t="s">
        <v>257</v>
      </c>
      <c r="C35" s="253">
        <v>20000</v>
      </c>
      <c r="D35" s="253">
        <v>15000</v>
      </c>
      <c r="E35" s="251" t="s">
        <v>443</v>
      </c>
    </row>
    <row r="36" spans="2:5" ht="17.100000000000001" customHeight="1">
      <c r="B36" s="255" t="s">
        <v>190</v>
      </c>
      <c r="C36" s="256">
        <f>SUM(C21:C35)</f>
        <v>885500</v>
      </c>
      <c r="D36" s="256">
        <f>SUM(D21:D35)</f>
        <v>813996</v>
      </c>
      <c r="E36" s="255"/>
    </row>
    <row r="39" spans="2:5" ht="17.100000000000001" customHeight="1">
      <c r="B39" s="231" t="s">
        <v>284</v>
      </c>
      <c r="C39" s="231"/>
      <c r="D39" s="256">
        <v>443793</v>
      </c>
    </row>
    <row r="40" spans="2:5" ht="17.100000000000001" customHeight="1">
      <c r="B40" s="231" t="s">
        <v>202</v>
      </c>
      <c r="C40" s="231"/>
      <c r="D40" s="256">
        <f>D17</f>
        <v>823004</v>
      </c>
      <c r="E40" s="260"/>
    </row>
    <row r="41" spans="2:5" ht="17.100000000000001" customHeight="1">
      <c r="B41" s="231" t="s">
        <v>203</v>
      </c>
      <c r="C41" s="231"/>
      <c r="D41" s="256">
        <f>D36</f>
        <v>813996</v>
      </c>
    </row>
    <row r="42" spans="2:5" ht="17.100000000000001" customHeight="1">
      <c r="B42" s="231" t="s">
        <v>204</v>
      </c>
      <c r="C42" s="231"/>
      <c r="D42" s="256">
        <f>D39+D40-D41</f>
        <v>452801</v>
      </c>
    </row>
    <row r="44" spans="2:5" ht="17.100000000000001" customHeight="1">
      <c r="D44" s="230" t="s">
        <v>445</v>
      </c>
    </row>
    <row r="46" spans="2:5" ht="17.100000000000001" customHeight="1">
      <c r="B46" s="229" t="s">
        <v>205</v>
      </c>
    </row>
    <row r="47" spans="2:5" ht="27.95" customHeight="1">
      <c r="B47" s="229" t="s">
        <v>206</v>
      </c>
    </row>
    <row r="48" spans="2:5" ht="27.95" customHeight="1">
      <c r="B48" s="229" t="s">
        <v>207</v>
      </c>
      <c r="E48" s="229" t="s">
        <v>208</v>
      </c>
    </row>
    <row r="49" spans="5:5" ht="27.95" customHeight="1">
      <c r="E49" s="229" t="s">
        <v>209</v>
      </c>
    </row>
  </sheetData>
  <mergeCells count="1">
    <mergeCell ref="B2:E2"/>
  </mergeCells>
  <phoneticPr fontId="2"/>
  <pageMargins left="0.51181102362204722" right="0" top="0.35433070866141736" bottom="0.15748031496062992" header="0.31496062992125984" footer="0.31496062992125984"/>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73"/>
  <sheetViews>
    <sheetView view="pageBreakPreview" topLeftCell="B1" zoomScaleNormal="100" zoomScaleSheetLayoutView="100" workbookViewId="0">
      <selection activeCell="B2" sqref="B2"/>
    </sheetView>
  </sheetViews>
  <sheetFormatPr defaultRowHeight="13.5"/>
  <cols>
    <col min="1" max="1" width="6" style="204" customWidth="1"/>
    <col min="2" max="2" width="11.625" style="202" customWidth="1"/>
    <col min="3" max="3" width="42.5" style="204" customWidth="1"/>
    <col min="4" max="5" width="12.625" style="204" customWidth="1"/>
    <col min="6" max="6" width="14.625" style="204" customWidth="1"/>
    <col min="7" max="16384" width="9" style="204"/>
  </cols>
  <sheetData>
    <row r="2" spans="2:6" ht="18.75">
      <c r="C2" s="203" t="s">
        <v>371</v>
      </c>
    </row>
    <row r="3" spans="2:6">
      <c r="B3" s="205" t="s">
        <v>272</v>
      </c>
      <c r="C3" s="206" t="s">
        <v>273</v>
      </c>
      <c r="D3" s="206" t="s">
        <v>186</v>
      </c>
      <c r="E3" s="206" t="s">
        <v>191</v>
      </c>
      <c r="F3" s="206" t="s">
        <v>274</v>
      </c>
    </row>
    <row r="4" spans="2:6">
      <c r="B4" s="207">
        <v>42461</v>
      </c>
      <c r="C4" s="208" t="s">
        <v>275</v>
      </c>
      <c r="D4" s="209">
        <v>443793</v>
      </c>
      <c r="E4" s="209"/>
      <c r="F4" s="209">
        <f>D4</f>
        <v>443793</v>
      </c>
    </row>
    <row r="5" spans="2:6">
      <c r="B5" s="210">
        <v>42466</v>
      </c>
      <c r="C5" s="208" t="s">
        <v>372</v>
      </c>
      <c r="D5" s="209"/>
      <c r="E5" s="209">
        <v>4100</v>
      </c>
      <c r="F5" s="212">
        <f>F4+D5-E5</f>
        <v>439693</v>
      </c>
    </row>
    <row r="6" spans="2:6">
      <c r="B6" s="210">
        <v>42503</v>
      </c>
      <c r="C6" s="211" t="s">
        <v>373</v>
      </c>
      <c r="D6" s="212"/>
      <c r="E6" s="212">
        <v>800</v>
      </c>
      <c r="F6" s="212">
        <f t="shared" ref="F6:F18" si="0">F5+D6-E6</f>
        <v>438893</v>
      </c>
    </row>
    <row r="7" spans="2:6">
      <c r="B7" s="210">
        <v>42526</v>
      </c>
      <c r="C7" s="211" t="s">
        <v>374</v>
      </c>
      <c r="D7" s="212"/>
      <c r="E7" s="212">
        <v>1404</v>
      </c>
      <c r="F7" s="212">
        <f t="shared" si="0"/>
        <v>437489</v>
      </c>
    </row>
    <row r="8" spans="2:6">
      <c r="B8" s="210">
        <v>42527</v>
      </c>
      <c r="C8" s="211" t="s">
        <v>375</v>
      </c>
      <c r="D8" s="212"/>
      <c r="E8" s="212">
        <v>8692</v>
      </c>
      <c r="F8" s="212">
        <f t="shared" si="0"/>
        <v>428797</v>
      </c>
    </row>
    <row r="9" spans="2:6">
      <c r="B9" s="210">
        <v>42531</v>
      </c>
      <c r="C9" s="211" t="s">
        <v>376</v>
      </c>
      <c r="D9" s="212"/>
      <c r="E9" s="212">
        <v>15000</v>
      </c>
      <c r="F9" s="212">
        <f t="shared" si="0"/>
        <v>413797</v>
      </c>
    </row>
    <row r="10" spans="2:6">
      <c r="B10" s="210">
        <v>42539</v>
      </c>
      <c r="C10" s="211" t="s">
        <v>377</v>
      </c>
      <c r="D10" s="212"/>
      <c r="E10" s="212">
        <f>464+5048</f>
        <v>5512</v>
      </c>
      <c r="F10" s="212">
        <f t="shared" si="0"/>
        <v>408285</v>
      </c>
    </row>
    <row r="11" spans="2:6">
      <c r="B11" s="210">
        <v>42540</v>
      </c>
      <c r="C11" s="211" t="s">
        <v>337</v>
      </c>
      <c r="D11" s="212"/>
      <c r="E11" s="212"/>
      <c r="F11" s="212">
        <f t="shared" si="0"/>
        <v>408285</v>
      </c>
    </row>
    <row r="12" spans="2:6">
      <c r="B12" s="210"/>
      <c r="C12" s="211" t="s">
        <v>398</v>
      </c>
      <c r="D12" s="212">
        <v>82000</v>
      </c>
      <c r="E12" s="212"/>
      <c r="F12" s="212">
        <f t="shared" si="0"/>
        <v>490285</v>
      </c>
    </row>
    <row r="13" spans="2:6">
      <c r="B13" s="210"/>
      <c r="C13" s="211" t="s">
        <v>399</v>
      </c>
      <c r="D13" s="212"/>
      <c r="E13" s="212">
        <v>6120</v>
      </c>
      <c r="F13" s="212">
        <f t="shared" si="0"/>
        <v>484165</v>
      </c>
    </row>
    <row r="14" spans="2:6">
      <c r="B14" s="210"/>
      <c r="C14" s="211" t="s">
        <v>400</v>
      </c>
      <c r="D14" s="212"/>
      <c r="E14" s="212">
        <v>69600</v>
      </c>
      <c r="F14" s="212">
        <f t="shared" si="0"/>
        <v>414565</v>
      </c>
    </row>
    <row r="15" spans="2:6">
      <c r="B15" s="210"/>
      <c r="C15" s="211" t="s">
        <v>401</v>
      </c>
      <c r="D15" s="212">
        <v>5000</v>
      </c>
      <c r="E15" s="212"/>
      <c r="F15" s="212">
        <f t="shared" si="0"/>
        <v>419565</v>
      </c>
    </row>
    <row r="16" spans="2:6">
      <c r="B16" s="210"/>
      <c r="C16" s="211" t="s">
        <v>402</v>
      </c>
      <c r="D16" s="212"/>
      <c r="E16" s="212">
        <v>8200</v>
      </c>
      <c r="F16" s="212">
        <f t="shared" si="0"/>
        <v>411365</v>
      </c>
    </row>
    <row r="17" spans="2:6">
      <c r="B17" s="210">
        <v>42540</v>
      </c>
      <c r="C17" s="211" t="s">
        <v>378</v>
      </c>
      <c r="D17" s="212"/>
      <c r="E17" s="212">
        <v>5400</v>
      </c>
      <c r="F17" s="212">
        <f t="shared" si="0"/>
        <v>405965</v>
      </c>
    </row>
    <row r="18" spans="2:6">
      <c r="B18" s="210">
        <v>42536</v>
      </c>
      <c r="C18" s="211" t="s">
        <v>285</v>
      </c>
      <c r="D18" s="212">
        <v>50000</v>
      </c>
      <c r="E18" s="212"/>
      <c r="F18" s="212">
        <f t="shared" si="0"/>
        <v>455965</v>
      </c>
    </row>
    <row r="19" spans="2:6">
      <c r="B19" s="210">
        <v>42548</v>
      </c>
      <c r="C19" s="211" t="s">
        <v>379</v>
      </c>
      <c r="D19" s="212"/>
      <c r="E19" s="212">
        <v>2685</v>
      </c>
      <c r="F19" s="212">
        <f>F18+D19-E19</f>
        <v>453280</v>
      </c>
    </row>
    <row r="20" spans="2:6">
      <c r="B20" s="210">
        <v>42557</v>
      </c>
      <c r="C20" s="211" t="s">
        <v>276</v>
      </c>
      <c r="D20" s="212"/>
      <c r="E20" s="212">
        <v>4000</v>
      </c>
      <c r="F20" s="212">
        <f t="shared" ref="F20:F70" si="1">F19+D20-E20</f>
        <v>449280</v>
      </c>
    </row>
    <row r="21" spans="2:6">
      <c r="B21" s="210"/>
      <c r="C21" s="211" t="s">
        <v>380</v>
      </c>
      <c r="D21" s="212"/>
      <c r="E21" s="212">
        <v>13900</v>
      </c>
      <c r="F21" s="212">
        <f t="shared" si="1"/>
        <v>435380</v>
      </c>
    </row>
    <row r="22" spans="2:6">
      <c r="B22" s="210"/>
      <c r="C22" s="211" t="s">
        <v>381</v>
      </c>
      <c r="D22" s="212"/>
      <c r="E22" s="212">
        <v>50</v>
      </c>
      <c r="F22" s="212">
        <f t="shared" si="1"/>
        <v>435330</v>
      </c>
    </row>
    <row r="23" spans="2:6">
      <c r="B23" s="210">
        <v>42567</v>
      </c>
      <c r="C23" s="211" t="s">
        <v>382</v>
      </c>
      <c r="D23" s="212"/>
      <c r="E23" s="212">
        <v>3700</v>
      </c>
      <c r="F23" s="212">
        <f t="shared" si="1"/>
        <v>431630</v>
      </c>
    </row>
    <row r="24" spans="2:6">
      <c r="B24" s="210">
        <v>42568</v>
      </c>
      <c r="C24" s="211" t="s">
        <v>383</v>
      </c>
      <c r="D24" s="212"/>
      <c r="E24" s="212">
        <v>3700</v>
      </c>
      <c r="F24" s="212">
        <f t="shared" si="1"/>
        <v>427930</v>
      </c>
    </row>
    <row r="25" spans="2:6">
      <c r="B25" s="210">
        <v>42567</v>
      </c>
      <c r="C25" s="211" t="s">
        <v>384</v>
      </c>
      <c r="D25" s="212"/>
      <c r="E25" s="212">
        <v>400</v>
      </c>
      <c r="F25" s="212">
        <f t="shared" si="1"/>
        <v>427530</v>
      </c>
    </row>
    <row r="26" spans="2:6">
      <c r="B26" s="210">
        <v>42574</v>
      </c>
      <c r="C26" s="211" t="s">
        <v>385</v>
      </c>
      <c r="D26" s="212"/>
      <c r="E26" s="212">
        <v>8352</v>
      </c>
      <c r="F26" s="212">
        <f t="shared" si="1"/>
        <v>419178</v>
      </c>
    </row>
    <row r="27" spans="2:6">
      <c r="B27" s="210">
        <v>42574</v>
      </c>
      <c r="C27" s="211" t="s">
        <v>386</v>
      </c>
      <c r="D27" s="212"/>
      <c r="E27" s="212">
        <v>2700</v>
      </c>
      <c r="F27" s="212">
        <f t="shared" si="1"/>
        <v>416478</v>
      </c>
    </row>
    <row r="28" spans="2:6">
      <c r="B28" s="210">
        <v>42575</v>
      </c>
      <c r="C28" s="211" t="s">
        <v>387</v>
      </c>
      <c r="D28" s="212"/>
      <c r="E28" s="212"/>
      <c r="F28" s="212">
        <f t="shared" si="1"/>
        <v>416478</v>
      </c>
    </row>
    <row r="29" spans="2:6">
      <c r="B29" s="210"/>
      <c r="C29" s="211" t="s">
        <v>394</v>
      </c>
      <c r="D29" s="212">
        <v>238000</v>
      </c>
      <c r="E29" s="212"/>
      <c r="F29" s="212">
        <f t="shared" si="1"/>
        <v>654478</v>
      </c>
    </row>
    <row r="30" spans="2:6">
      <c r="B30" s="210"/>
      <c r="C30" s="211" t="s">
        <v>395</v>
      </c>
      <c r="D30" s="212"/>
      <c r="E30" s="212">
        <f>44280+5000</f>
        <v>49280</v>
      </c>
      <c r="F30" s="212">
        <f t="shared" si="1"/>
        <v>605198</v>
      </c>
    </row>
    <row r="31" spans="2:6">
      <c r="B31" s="210"/>
      <c r="C31" s="211" t="s">
        <v>396</v>
      </c>
      <c r="D31" s="212"/>
      <c r="E31" s="212">
        <v>7630</v>
      </c>
      <c r="F31" s="212">
        <f t="shared" si="1"/>
        <v>597568</v>
      </c>
    </row>
    <row r="32" spans="2:6">
      <c r="B32" s="210"/>
      <c r="C32" s="211" t="s">
        <v>397</v>
      </c>
      <c r="D32" s="212"/>
      <c r="E32" s="212">
        <v>139840</v>
      </c>
      <c r="F32" s="212">
        <f t="shared" si="1"/>
        <v>457728</v>
      </c>
    </row>
    <row r="33" spans="2:6">
      <c r="B33" s="210">
        <v>42620</v>
      </c>
      <c r="C33" s="211" t="s">
        <v>389</v>
      </c>
      <c r="D33" s="212"/>
      <c r="E33" s="212">
        <v>3600</v>
      </c>
      <c r="F33" s="212">
        <f t="shared" si="1"/>
        <v>454128</v>
      </c>
    </row>
    <row r="34" spans="2:6">
      <c r="B34" s="210">
        <v>42606</v>
      </c>
      <c r="C34" s="211" t="s">
        <v>388</v>
      </c>
      <c r="D34" s="212">
        <v>82000</v>
      </c>
      <c r="E34" s="212"/>
      <c r="F34" s="212">
        <f t="shared" si="1"/>
        <v>536128</v>
      </c>
    </row>
    <row r="35" spans="2:6">
      <c r="B35" s="210">
        <v>42624</v>
      </c>
      <c r="C35" s="211" t="s">
        <v>189</v>
      </c>
      <c r="D35" s="212">
        <v>2</v>
      </c>
      <c r="E35" s="212"/>
      <c r="F35" s="212">
        <f t="shared" si="1"/>
        <v>536130</v>
      </c>
    </row>
    <row r="36" spans="2:6">
      <c r="B36" s="210">
        <v>42639</v>
      </c>
      <c r="C36" s="211" t="s">
        <v>390</v>
      </c>
      <c r="D36" s="212"/>
      <c r="E36" s="212">
        <v>1296</v>
      </c>
      <c r="F36" s="212">
        <f t="shared" si="1"/>
        <v>534834</v>
      </c>
    </row>
    <row r="37" spans="2:6">
      <c r="B37" s="210">
        <v>42651</v>
      </c>
      <c r="C37" s="211" t="s">
        <v>391</v>
      </c>
      <c r="D37" s="212"/>
      <c r="E37" s="212">
        <v>3600</v>
      </c>
      <c r="F37" s="212">
        <f t="shared" si="1"/>
        <v>531234</v>
      </c>
    </row>
    <row r="38" spans="2:6">
      <c r="B38" s="210">
        <v>42677</v>
      </c>
      <c r="C38" s="211" t="s">
        <v>392</v>
      </c>
      <c r="D38" s="212"/>
      <c r="E38" s="212">
        <v>10299</v>
      </c>
      <c r="F38" s="212">
        <f t="shared" si="1"/>
        <v>520935</v>
      </c>
    </row>
    <row r="39" spans="2:6">
      <c r="B39" s="210">
        <v>42687</v>
      </c>
      <c r="C39" s="211" t="s">
        <v>393</v>
      </c>
      <c r="D39" s="212">
        <v>5000</v>
      </c>
      <c r="E39" s="212"/>
      <c r="F39" s="212">
        <f t="shared" si="1"/>
        <v>525935</v>
      </c>
    </row>
    <row r="40" spans="2:6">
      <c r="B40" s="210"/>
      <c r="C40" s="211" t="s">
        <v>403</v>
      </c>
      <c r="D40" s="212"/>
      <c r="E40" s="212">
        <f>6120+270+10440</f>
        <v>16830</v>
      </c>
      <c r="F40" s="212">
        <f t="shared" si="1"/>
        <v>509105</v>
      </c>
    </row>
    <row r="41" spans="2:6">
      <c r="B41" s="210">
        <v>42715</v>
      </c>
      <c r="C41" s="211" t="s">
        <v>404</v>
      </c>
      <c r="D41" s="212">
        <f>51*500</f>
        <v>25500</v>
      </c>
      <c r="E41" s="212"/>
      <c r="F41" s="212">
        <f t="shared" si="1"/>
        <v>534605</v>
      </c>
    </row>
    <row r="42" spans="2:6">
      <c r="B42" s="210"/>
      <c r="C42" s="211" t="s">
        <v>405</v>
      </c>
      <c r="D42" s="212"/>
      <c r="E42" s="212">
        <f>408+2592</f>
        <v>3000</v>
      </c>
      <c r="F42" s="212">
        <f t="shared" si="1"/>
        <v>531605</v>
      </c>
    </row>
    <row r="43" spans="2:6">
      <c r="B43" s="210"/>
      <c r="C43" s="211" t="s">
        <v>406</v>
      </c>
      <c r="D43" s="212"/>
      <c r="E43" s="212">
        <v>5200</v>
      </c>
      <c r="F43" s="212">
        <f t="shared" si="1"/>
        <v>526405</v>
      </c>
    </row>
    <row r="44" spans="2:6">
      <c r="B44" s="210">
        <v>42693</v>
      </c>
      <c r="C44" s="211" t="s">
        <v>407</v>
      </c>
      <c r="D44" s="212"/>
      <c r="E44" s="212">
        <v>5400</v>
      </c>
      <c r="F44" s="212">
        <f t="shared" si="1"/>
        <v>521005</v>
      </c>
    </row>
    <row r="45" spans="2:6">
      <c r="B45" s="210">
        <v>42714</v>
      </c>
      <c r="C45" s="211" t="s">
        <v>408</v>
      </c>
      <c r="D45" s="212"/>
      <c r="E45" s="212">
        <v>3600</v>
      </c>
      <c r="F45" s="212">
        <f t="shared" si="1"/>
        <v>517405</v>
      </c>
    </row>
    <row r="46" spans="2:6">
      <c r="B46" s="210">
        <v>42715</v>
      </c>
      <c r="C46" s="211" t="s">
        <v>409</v>
      </c>
      <c r="D46" s="212"/>
      <c r="E46" s="212">
        <v>43500</v>
      </c>
      <c r="F46" s="212">
        <f t="shared" si="1"/>
        <v>473905</v>
      </c>
    </row>
    <row r="47" spans="2:6">
      <c r="B47" s="210"/>
      <c r="C47" s="211" t="s">
        <v>410</v>
      </c>
      <c r="D47" s="212"/>
      <c r="E47" s="212">
        <v>1800</v>
      </c>
      <c r="F47" s="212">
        <f t="shared" si="1"/>
        <v>472105</v>
      </c>
    </row>
    <row r="48" spans="2:6">
      <c r="B48" s="210">
        <v>42724</v>
      </c>
      <c r="C48" s="211" t="s">
        <v>411</v>
      </c>
      <c r="D48" s="212"/>
      <c r="E48" s="212">
        <v>2788</v>
      </c>
      <c r="F48" s="212">
        <f t="shared" si="1"/>
        <v>469317</v>
      </c>
    </row>
    <row r="49" spans="2:6">
      <c r="B49" s="210">
        <v>42749</v>
      </c>
      <c r="C49" s="211" t="s">
        <v>412</v>
      </c>
      <c r="D49" s="212"/>
      <c r="E49" s="212">
        <v>2700</v>
      </c>
      <c r="F49" s="212">
        <f t="shared" si="1"/>
        <v>466617</v>
      </c>
    </row>
    <row r="50" spans="2:6">
      <c r="B50" s="210">
        <v>42704</v>
      </c>
      <c r="C50" s="211"/>
      <c r="D50" s="212">
        <v>92000</v>
      </c>
      <c r="E50" s="212"/>
      <c r="F50" s="212">
        <f t="shared" si="1"/>
        <v>558617</v>
      </c>
    </row>
    <row r="51" spans="2:6">
      <c r="B51" s="210">
        <v>42723</v>
      </c>
      <c r="C51" s="211" t="s">
        <v>413</v>
      </c>
      <c r="D51" s="212"/>
      <c r="E51" s="212">
        <v>8200</v>
      </c>
      <c r="F51" s="212">
        <f t="shared" si="1"/>
        <v>550417</v>
      </c>
    </row>
    <row r="52" spans="2:6">
      <c r="B52" s="210">
        <v>42766</v>
      </c>
      <c r="C52" s="211" t="s">
        <v>414</v>
      </c>
      <c r="D52" s="212">
        <v>30000</v>
      </c>
      <c r="E52" s="212"/>
      <c r="F52" s="212">
        <f t="shared" si="1"/>
        <v>580417</v>
      </c>
    </row>
    <row r="53" spans="2:6">
      <c r="B53" s="210">
        <v>42763</v>
      </c>
      <c r="C53" s="211" t="s">
        <v>415</v>
      </c>
      <c r="D53" s="212"/>
      <c r="E53" s="212">
        <v>400</v>
      </c>
      <c r="F53" s="212">
        <f t="shared" si="1"/>
        <v>580017</v>
      </c>
    </row>
    <row r="54" spans="2:6">
      <c r="B54" s="210">
        <v>42767</v>
      </c>
      <c r="C54" s="211" t="s">
        <v>420</v>
      </c>
      <c r="D54" s="212"/>
      <c r="E54" s="212">
        <v>900</v>
      </c>
      <c r="F54" s="212">
        <f t="shared" si="1"/>
        <v>579117</v>
      </c>
    </row>
    <row r="55" spans="2:6">
      <c r="B55" s="210">
        <v>42771</v>
      </c>
      <c r="C55" s="211" t="s">
        <v>416</v>
      </c>
      <c r="D55" s="212"/>
      <c r="E55" s="212"/>
      <c r="F55" s="212">
        <f t="shared" si="1"/>
        <v>579117</v>
      </c>
    </row>
    <row r="56" spans="2:6">
      <c r="B56" s="210"/>
      <c r="C56" s="211" t="s">
        <v>417</v>
      </c>
      <c r="D56" s="212">
        <v>170000</v>
      </c>
      <c r="E56" s="212"/>
      <c r="F56" s="212">
        <f t="shared" si="1"/>
        <v>749117</v>
      </c>
    </row>
    <row r="57" spans="2:6">
      <c r="B57" s="210"/>
      <c r="C57" s="211" t="s">
        <v>418</v>
      </c>
      <c r="D57" s="212"/>
      <c r="E57" s="212">
        <v>13950</v>
      </c>
      <c r="F57" s="212">
        <f t="shared" si="1"/>
        <v>735167</v>
      </c>
    </row>
    <row r="58" spans="2:6">
      <c r="B58" s="210"/>
      <c r="C58" s="211" t="s">
        <v>419</v>
      </c>
      <c r="D58" s="212"/>
      <c r="E58" s="212">
        <v>7480</v>
      </c>
      <c r="F58" s="212">
        <f t="shared" si="1"/>
        <v>727687</v>
      </c>
    </row>
    <row r="59" spans="2:6">
      <c r="B59" s="210"/>
      <c r="C59" s="211" t="s">
        <v>421</v>
      </c>
      <c r="D59" s="212"/>
      <c r="E59" s="212">
        <v>145280</v>
      </c>
      <c r="F59" s="212">
        <f t="shared" si="1"/>
        <v>582407</v>
      </c>
    </row>
    <row r="60" spans="2:6">
      <c r="B60" s="210"/>
      <c r="C60" s="211" t="s">
        <v>422</v>
      </c>
      <c r="D60" s="212"/>
      <c r="E60" s="212">
        <v>118500</v>
      </c>
      <c r="F60" s="212">
        <f t="shared" si="1"/>
        <v>463907</v>
      </c>
    </row>
    <row r="61" spans="2:6">
      <c r="B61" s="210">
        <v>42764</v>
      </c>
      <c r="C61" s="211" t="s">
        <v>423</v>
      </c>
      <c r="D61" s="212"/>
      <c r="E61" s="212">
        <v>1112</v>
      </c>
      <c r="F61" s="212">
        <f t="shared" si="1"/>
        <v>462795</v>
      </c>
    </row>
    <row r="62" spans="2:6">
      <c r="B62" s="210"/>
      <c r="C62" s="211" t="s">
        <v>424</v>
      </c>
      <c r="D62" s="212"/>
      <c r="E62" s="212">
        <v>11875</v>
      </c>
      <c r="F62" s="212">
        <f t="shared" si="1"/>
        <v>450920</v>
      </c>
    </row>
    <row r="63" spans="2:6">
      <c r="B63" s="210">
        <v>42811</v>
      </c>
      <c r="C63" s="211" t="s">
        <v>425</v>
      </c>
      <c r="D63" s="212">
        <v>25000</v>
      </c>
      <c r="E63" s="212"/>
      <c r="F63" s="212">
        <f t="shared" si="1"/>
        <v>475920</v>
      </c>
    </row>
    <row r="64" spans="2:6">
      <c r="B64" s="210">
        <v>42813</v>
      </c>
      <c r="C64" s="211" t="s">
        <v>426</v>
      </c>
      <c r="D64" s="212"/>
      <c r="E64" s="212"/>
      <c r="F64" s="212">
        <f t="shared" si="1"/>
        <v>475920</v>
      </c>
    </row>
    <row r="65" spans="2:6">
      <c r="B65" s="210"/>
      <c r="C65" s="211" t="s">
        <v>427</v>
      </c>
      <c r="D65" s="212">
        <v>18500</v>
      </c>
      <c r="E65" s="212"/>
      <c r="F65" s="212">
        <f t="shared" si="1"/>
        <v>494420</v>
      </c>
    </row>
    <row r="66" spans="2:6">
      <c r="B66" s="210"/>
      <c r="C66" s="211" t="s">
        <v>428</v>
      </c>
      <c r="D66" s="212"/>
      <c r="E66" s="212">
        <v>1296</v>
      </c>
      <c r="F66" s="212">
        <f t="shared" si="1"/>
        <v>493124</v>
      </c>
    </row>
    <row r="67" spans="2:6">
      <c r="B67" s="210"/>
      <c r="C67" s="211" t="s">
        <v>429</v>
      </c>
      <c r="D67" s="212"/>
      <c r="E67" s="212">
        <v>34800</v>
      </c>
      <c r="F67" s="212">
        <f t="shared" si="1"/>
        <v>458324</v>
      </c>
    </row>
    <row r="68" spans="2:6">
      <c r="B68" s="210"/>
      <c r="C68" s="211" t="s">
        <v>430</v>
      </c>
      <c r="D68" s="212"/>
      <c r="E68" s="212">
        <v>1825</v>
      </c>
      <c r="F68" s="212">
        <f t="shared" si="1"/>
        <v>456499</v>
      </c>
    </row>
    <row r="69" spans="2:6">
      <c r="B69" s="210"/>
      <c r="C69" s="211" t="s">
        <v>431</v>
      </c>
      <c r="D69" s="212"/>
      <c r="E69" s="212">
        <v>3700</v>
      </c>
      <c r="F69" s="212">
        <f t="shared" si="1"/>
        <v>452799</v>
      </c>
    </row>
    <row r="70" spans="2:6" ht="14.25" thickBot="1">
      <c r="B70" s="210">
        <v>42806</v>
      </c>
      <c r="C70" s="211" t="s">
        <v>189</v>
      </c>
      <c r="D70" s="212">
        <v>2</v>
      </c>
      <c r="E70" s="212"/>
      <c r="F70" s="212">
        <f t="shared" si="1"/>
        <v>452801</v>
      </c>
    </row>
    <row r="71" spans="2:6" ht="14.25" thickTop="1">
      <c r="B71" s="213"/>
      <c r="C71" s="214" t="s">
        <v>190</v>
      </c>
      <c r="D71" s="215">
        <f>SUM(D4:D70)</f>
        <v>1266797</v>
      </c>
      <c r="E71" s="215">
        <f>SUM(E4:E70)</f>
        <v>813996</v>
      </c>
      <c r="F71" s="215">
        <f>D71-E71</f>
        <v>452801</v>
      </c>
    </row>
    <row r="72" spans="2:6">
      <c r="C72" s="216"/>
      <c r="D72" s="217"/>
      <c r="E72" s="217"/>
      <c r="F72" s="217"/>
    </row>
    <row r="73" spans="2:6">
      <c r="D73" s="217">
        <f>D71-D4</f>
        <v>823004</v>
      </c>
      <c r="E73" s="217">
        <f>E71</f>
        <v>813996</v>
      </c>
      <c r="F73" s="217">
        <f>D73-E71</f>
        <v>9008</v>
      </c>
    </row>
  </sheetData>
  <phoneticPr fontId="2"/>
  <printOptions horizontalCentered="1"/>
  <pageMargins left="0.51181102362204722" right="0" top="0.35433070866141736" bottom="0.39370078740157483" header="0.31496062992125984" footer="0.31496062992125984"/>
  <pageSetup paperSize="9" scale="8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2"/>
  <sheetViews>
    <sheetView view="pageBreakPreview" zoomScaleNormal="100" zoomScaleSheetLayoutView="100" workbookViewId="0">
      <selection activeCell="B3" sqref="B3"/>
    </sheetView>
  </sheetViews>
  <sheetFormatPr defaultRowHeight="18" customHeight="1"/>
  <cols>
    <col min="1" max="1" width="9" style="123"/>
    <col min="2" max="2" width="34.375" style="123" customWidth="1"/>
    <col min="3" max="3" width="12.625" style="123" customWidth="1"/>
    <col min="4" max="4" width="12.625" style="124" customWidth="1"/>
    <col min="5" max="5" width="25.5" style="123" customWidth="1"/>
    <col min="6" max="16384" width="9" style="123"/>
  </cols>
  <sheetData>
    <row r="2" spans="2:5" ht="18" customHeight="1">
      <c r="B2" s="275" t="s">
        <v>446</v>
      </c>
      <c r="C2" s="275"/>
      <c r="D2" s="275"/>
      <c r="E2" s="275"/>
    </row>
    <row r="4" spans="2:5" ht="18" customHeight="1">
      <c r="B4" s="123" t="s">
        <v>186</v>
      </c>
    </row>
    <row r="5" spans="2:5" ht="18" customHeight="1">
      <c r="B5" s="125" t="s">
        <v>192</v>
      </c>
      <c r="C5" s="125" t="s">
        <v>448</v>
      </c>
      <c r="D5" s="126" t="s">
        <v>449</v>
      </c>
      <c r="E5" s="125" t="s">
        <v>193</v>
      </c>
    </row>
    <row r="6" spans="2:5" ht="18" customHeight="1">
      <c r="B6" s="169" t="s">
        <v>447</v>
      </c>
      <c r="C6" s="171"/>
      <c r="D6" s="170"/>
      <c r="E6" s="169"/>
    </row>
    <row r="7" spans="2:5" ht="18" customHeight="1">
      <c r="B7" s="129" t="s">
        <v>450</v>
      </c>
      <c r="C7" s="237">
        <f>2000*41+5000</f>
        <v>87000</v>
      </c>
      <c r="D7" s="162">
        <f>2000*45</f>
        <v>90000</v>
      </c>
      <c r="E7" s="224" t="s">
        <v>499</v>
      </c>
    </row>
    <row r="8" spans="2:5" ht="18" customHeight="1">
      <c r="B8" s="132" t="s">
        <v>451</v>
      </c>
      <c r="C8" s="241">
        <f>2000*119</f>
        <v>238000</v>
      </c>
      <c r="D8" s="163">
        <f>2000*120</f>
        <v>240000</v>
      </c>
      <c r="E8" s="225" t="s">
        <v>282</v>
      </c>
    </row>
    <row r="9" spans="2:5" ht="18" customHeight="1">
      <c r="B9" s="130" t="s">
        <v>452</v>
      </c>
      <c r="C9" s="245">
        <f>500*51</f>
        <v>25500</v>
      </c>
      <c r="D9" s="164">
        <v>55000</v>
      </c>
      <c r="E9" s="226" t="s">
        <v>457</v>
      </c>
    </row>
    <row r="10" spans="2:5" ht="18" customHeight="1">
      <c r="B10" s="130" t="s">
        <v>369</v>
      </c>
      <c r="C10" s="245">
        <f>2000*85</f>
        <v>170000</v>
      </c>
      <c r="D10" s="164">
        <f>2000*100</f>
        <v>200000</v>
      </c>
      <c r="E10" s="226" t="s">
        <v>255</v>
      </c>
    </row>
    <row r="11" spans="2:5" ht="18" customHeight="1">
      <c r="B11" s="130" t="s">
        <v>453</v>
      </c>
      <c r="C11" s="245">
        <f>500*37</f>
        <v>18500</v>
      </c>
      <c r="D11" s="164">
        <f>1000*35</f>
        <v>35000</v>
      </c>
      <c r="E11" s="226" t="s">
        <v>456</v>
      </c>
    </row>
    <row r="12" spans="2:5" ht="18" customHeight="1">
      <c r="B12" s="130" t="s">
        <v>187</v>
      </c>
      <c r="C12" s="245">
        <f>82000+30000+92000</f>
        <v>204000</v>
      </c>
      <c r="D12" s="164">
        <v>130000</v>
      </c>
      <c r="E12" s="226" t="s">
        <v>458</v>
      </c>
    </row>
    <row r="13" spans="2:5" ht="18" customHeight="1">
      <c r="B13" s="130" t="s">
        <v>254</v>
      </c>
      <c r="C13" s="245">
        <v>50000</v>
      </c>
      <c r="D13" s="164">
        <v>0</v>
      </c>
      <c r="E13" s="226"/>
    </row>
    <row r="14" spans="2:5" ht="18" customHeight="1">
      <c r="B14" s="130" t="s">
        <v>253</v>
      </c>
      <c r="C14" s="245">
        <v>25000</v>
      </c>
      <c r="D14" s="164">
        <v>20000</v>
      </c>
      <c r="E14" s="226" t="s">
        <v>526</v>
      </c>
    </row>
    <row r="15" spans="2:5" ht="18" customHeight="1">
      <c r="B15" s="161" t="s">
        <v>252</v>
      </c>
      <c r="C15" s="249">
        <v>0</v>
      </c>
      <c r="D15" s="165">
        <v>30000</v>
      </c>
      <c r="E15" s="227"/>
    </row>
    <row r="16" spans="2:5" ht="18" customHeight="1">
      <c r="B16" s="131" t="s">
        <v>188</v>
      </c>
      <c r="C16" s="253">
        <f>5000+2+2</f>
        <v>5004</v>
      </c>
      <c r="D16" s="166">
        <v>67</v>
      </c>
      <c r="E16" s="228" t="s">
        <v>189</v>
      </c>
    </row>
    <row r="17" spans="2:5" ht="18" customHeight="1">
      <c r="B17" s="127" t="s">
        <v>190</v>
      </c>
      <c r="C17" s="172">
        <f>SUM(C6:C16)</f>
        <v>823004</v>
      </c>
      <c r="D17" s="172">
        <f>SUM(D6:D16)</f>
        <v>800067</v>
      </c>
      <c r="E17" s="127"/>
    </row>
    <row r="19" spans="2:5" ht="18" customHeight="1">
      <c r="B19" s="123" t="s">
        <v>191</v>
      </c>
    </row>
    <row r="20" spans="2:5" ht="18" customHeight="1">
      <c r="B20" s="125" t="s">
        <v>192</v>
      </c>
      <c r="C20" s="125" t="s">
        <v>448</v>
      </c>
      <c r="D20" s="126" t="s">
        <v>449</v>
      </c>
      <c r="E20" s="125" t="s">
        <v>193</v>
      </c>
    </row>
    <row r="21" spans="2:5" ht="18" customHeight="1">
      <c r="B21" s="129" t="s">
        <v>450</v>
      </c>
      <c r="C21" s="237">
        <f>6120+69600+8200+2685</f>
        <v>86605</v>
      </c>
      <c r="D21" s="162">
        <v>90000</v>
      </c>
      <c r="E21" s="167"/>
    </row>
    <row r="22" spans="2:5" ht="18" customHeight="1">
      <c r="B22" s="130" t="s">
        <v>451</v>
      </c>
      <c r="C22" s="245">
        <f>2700+49280+7630+139840</f>
        <v>199450</v>
      </c>
      <c r="D22" s="164">
        <v>200000</v>
      </c>
      <c r="E22" s="168"/>
    </row>
    <row r="23" spans="2:5" ht="18" customHeight="1">
      <c r="B23" s="130" t="s">
        <v>195</v>
      </c>
      <c r="C23" s="245">
        <v>10299</v>
      </c>
      <c r="D23" s="164">
        <v>10000</v>
      </c>
      <c r="E23" s="168"/>
    </row>
    <row r="24" spans="2:5" ht="18" customHeight="1">
      <c r="B24" s="130" t="s">
        <v>194</v>
      </c>
      <c r="C24" s="245">
        <v>16830</v>
      </c>
      <c r="D24" s="164">
        <v>15000</v>
      </c>
      <c r="E24" s="168"/>
    </row>
    <row r="25" spans="2:5" ht="18" customHeight="1">
      <c r="B25" s="130" t="s">
        <v>452</v>
      </c>
      <c r="C25" s="245">
        <f>3000+5200+43500+1800</f>
        <v>53500</v>
      </c>
      <c r="D25" s="164">
        <v>55000</v>
      </c>
      <c r="E25" s="168"/>
    </row>
    <row r="26" spans="2:5" ht="18" customHeight="1">
      <c r="B26" s="130" t="s">
        <v>369</v>
      </c>
      <c r="C26" s="245">
        <f>13950+7480+145280+118500</f>
        <v>285210</v>
      </c>
      <c r="D26" s="164">
        <v>280000</v>
      </c>
      <c r="E26" s="168"/>
    </row>
    <row r="27" spans="2:5" ht="18" customHeight="1">
      <c r="B27" s="130" t="s">
        <v>453</v>
      </c>
      <c r="C27" s="245">
        <f>1296+34800+1825+3700</f>
        <v>41621</v>
      </c>
      <c r="D27" s="164">
        <v>45000</v>
      </c>
      <c r="E27" s="168"/>
    </row>
    <row r="28" spans="2:5" ht="18" customHeight="1">
      <c r="B28" s="130" t="s">
        <v>196</v>
      </c>
      <c r="C28" s="245">
        <v>4000</v>
      </c>
      <c r="D28" s="164">
        <v>4000</v>
      </c>
      <c r="E28" s="130"/>
    </row>
    <row r="29" spans="2:5" ht="18" customHeight="1">
      <c r="B29" s="130" t="s">
        <v>197</v>
      </c>
      <c r="C29" s="245">
        <f>13900+50</f>
        <v>13950</v>
      </c>
      <c r="D29" s="164">
        <f>300*50</f>
        <v>15000</v>
      </c>
      <c r="E29" s="130" t="s">
        <v>454</v>
      </c>
    </row>
    <row r="30" spans="2:5" ht="18" customHeight="1">
      <c r="B30" s="130" t="s">
        <v>198</v>
      </c>
      <c r="C30" s="245">
        <f>3700+3700</f>
        <v>7400</v>
      </c>
      <c r="D30" s="164">
        <v>30000</v>
      </c>
      <c r="E30" s="130" t="s">
        <v>455</v>
      </c>
    </row>
    <row r="31" spans="2:5" ht="18" customHeight="1">
      <c r="B31" s="130" t="s">
        <v>199</v>
      </c>
      <c r="C31" s="245">
        <f>1404+5512+8352+1296+1112+11875</f>
        <v>29551</v>
      </c>
      <c r="D31" s="164">
        <v>35000</v>
      </c>
      <c r="E31" s="130" t="s">
        <v>278</v>
      </c>
    </row>
    <row r="32" spans="2:5" ht="18" customHeight="1">
      <c r="B32" s="130" t="s">
        <v>200</v>
      </c>
      <c r="C32" s="245">
        <f>800+400+400</f>
        <v>1600</v>
      </c>
      <c r="D32" s="164">
        <v>3000</v>
      </c>
      <c r="E32" s="130" t="s">
        <v>279</v>
      </c>
    </row>
    <row r="33" spans="2:5" ht="18" customHeight="1">
      <c r="B33" s="130" t="s">
        <v>201</v>
      </c>
      <c r="C33" s="245">
        <f>4100+8692+2788+8200</f>
        <v>23780</v>
      </c>
      <c r="D33" s="164">
        <v>25000</v>
      </c>
      <c r="E33" s="130"/>
    </row>
    <row r="34" spans="2:5" ht="18" customHeight="1">
      <c r="B34" s="247" t="s">
        <v>442</v>
      </c>
      <c r="C34" s="249">
        <f>5400+3600+3600+5400+3600+2700+900</f>
        <v>25200</v>
      </c>
      <c r="D34" s="165">
        <v>25000</v>
      </c>
      <c r="E34" s="161"/>
    </row>
    <row r="35" spans="2:5" ht="18" customHeight="1">
      <c r="B35" s="131" t="s">
        <v>257</v>
      </c>
      <c r="C35" s="253">
        <v>15000</v>
      </c>
      <c r="D35" s="166">
        <v>20000</v>
      </c>
      <c r="E35" s="131" t="s">
        <v>283</v>
      </c>
    </row>
    <row r="36" spans="2:5" ht="18" customHeight="1">
      <c r="B36" s="127" t="s">
        <v>190</v>
      </c>
      <c r="C36" s="128">
        <f>SUM(C21:C35)</f>
        <v>813996</v>
      </c>
      <c r="D36" s="128">
        <f>SUM(D21:D35)</f>
        <v>852000</v>
      </c>
      <c r="E36" s="127"/>
    </row>
    <row r="39" spans="2:5" ht="18" customHeight="1">
      <c r="B39" s="125" t="s">
        <v>284</v>
      </c>
      <c r="C39" s="125"/>
      <c r="D39" s="128">
        <v>443793</v>
      </c>
    </row>
    <row r="40" spans="2:5" ht="18" customHeight="1">
      <c r="B40" s="125" t="s">
        <v>202</v>
      </c>
      <c r="C40" s="125"/>
      <c r="D40" s="128">
        <f>D17</f>
        <v>800067</v>
      </c>
      <c r="E40" s="173"/>
    </row>
    <row r="41" spans="2:5" ht="18" customHeight="1">
      <c r="B41" s="125" t="s">
        <v>203</v>
      </c>
      <c r="C41" s="125"/>
      <c r="D41" s="128">
        <f>D36</f>
        <v>852000</v>
      </c>
    </row>
    <row r="42" spans="2:5" ht="18" customHeight="1">
      <c r="B42" s="125" t="s">
        <v>204</v>
      </c>
      <c r="C42" s="125"/>
      <c r="D42" s="128">
        <f>D39+D40-D41</f>
        <v>391860</v>
      </c>
    </row>
  </sheetData>
  <mergeCells count="1">
    <mergeCell ref="B2:E2"/>
  </mergeCells>
  <phoneticPr fontId="2"/>
  <pageMargins left="0.51181102362204722" right="0" top="0.35433070866141736" bottom="0.35433070866141736" header="0.31496062992125984" footer="0.31496062992125984"/>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view="pageBreakPreview" zoomScaleNormal="100" zoomScaleSheetLayoutView="100" workbookViewId="0">
      <selection activeCell="B10" sqref="B10"/>
    </sheetView>
  </sheetViews>
  <sheetFormatPr defaultRowHeight="24.95" customHeight="1"/>
  <cols>
    <col min="1" max="1" width="14.625" style="92" customWidth="1"/>
    <col min="2" max="7" width="11.625" style="92" customWidth="1"/>
    <col min="8" max="8" width="8" style="92" customWidth="1"/>
    <col min="9" max="9" width="1.625" style="92" customWidth="1"/>
    <col min="10" max="16384" width="9" style="92"/>
  </cols>
  <sheetData>
    <row r="1" spans="1:8" ht="13.5" customHeight="1"/>
    <row r="2" spans="1:8" ht="15.95" customHeight="1">
      <c r="B2" s="94"/>
      <c r="H2" s="114"/>
    </row>
    <row r="3" spans="1:8" ht="15.95" customHeight="1">
      <c r="A3" s="113" t="s">
        <v>251</v>
      </c>
      <c r="B3" s="94"/>
      <c r="H3" s="114" t="s">
        <v>127</v>
      </c>
    </row>
    <row r="4" spans="1:8" ht="15.95" customHeight="1">
      <c r="H4" s="114" t="s">
        <v>226</v>
      </c>
    </row>
    <row r="5" spans="1:8" ht="15.95" customHeight="1">
      <c r="H5" s="137" t="s">
        <v>303</v>
      </c>
    </row>
    <row r="6" spans="1:8" ht="19.5" customHeight="1">
      <c r="H6" s="96"/>
    </row>
    <row r="7" spans="1:8" ht="20.100000000000001" customHeight="1">
      <c r="A7" s="113" t="s">
        <v>459</v>
      </c>
      <c r="C7" s="93"/>
      <c r="D7" s="93"/>
      <c r="E7" s="93"/>
      <c r="F7" s="93"/>
      <c r="G7" s="93"/>
      <c r="H7" s="93"/>
    </row>
    <row r="8" spans="1:8" ht="21" customHeight="1">
      <c r="B8" s="93"/>
      <c r="C8" s="93"/>
      <c r="D8" s="93"/>
      <c r="E8" s="93"/>
      <c r="F8" s="93"/>
      <c r="G8" s="93"/>
      <c r="H8" s="93"/>
    </row>
    <row r="9" spans="1:8" ht="21.75" customHeight="1">
      <c r="B9" s="113" t="s">
        <v>250</v>
      </c>
      <c r="C9" s="113"/>
      <c r="D9" s="113"/>
      <c r="E9" s="94"/>
      <c r="F9" s="94"/>
      <c r="G9" s="94"/>
      <c r="H9" s="93"/>
    </row>
    <row r="10" spans="1:8" ht="21.75" customHeight="1">
      <c r="B10" s="113" t="s">
        <v>184</v>
      </c>
      <c r="C10" s="113"/>
      <c r="D10" s="113"/>
      <c r="E10" s="94"/>
      <c r="F10" s="94"/>
      <c r="G10" s="94"/>
      <c r="H10" s="93"/>
    </row>
    <row r="11" spans="1:8" ht="21.75" customHeight="1">
      <c r="B11" s="113" t="s">
        <v>249</v>
      </c>
      <c r="C11" s="113"/>
      <c r="D11" s="113"/>
      <c r="E11" s="94"/>
      <c r="F11" s="94"/>
      <c r="G11" s="94"/>
      <c r="H11" s="93"/>
    </row>
    <row r="12" spans="1:8" ht="10.5" customHeight="1">
      <c r="B12" s="113" t="s">
        <v>302</v>
      </c>
      <c r="C12" s="113"/>
      <c r="D12" s="113"/>
      <c r="E12" s="94"/>
      <c r="F12" s="94"/>
      <c r="G12" s="94"/>
      <c r="H12" s="93"/>
    </row>
    <row r="13" spans="1:8" ht="17.100000000000001" customHeight="1">
      <c r="B13" s="159" t="s">
        <v>301</v>
      </c>
      <c r="C13" s="113"/>
      <c r="D13" s="113"/>
      <c r="E13" s="94"/>
      <c r="F13" s="94"/>
      <c r="G13" s="94"/>
      <c r="H13" s="93"/>
    </row>
    <row r="14" spans="1:8" ht="17.100000000000001" customHeight="1">
      <c r="B14" s="160" t="s">
        <v>460</v>
      </c>
      <c r="C14" s="113"/>
      <c r="D14" s="113"/>
      <c r="E14" s="94"/>
      <c r="F14" s="94"/>
      <c r="G14" s="94"/>
      <c r="H14" s="93"/>
    </row>
    <row r="15" spans="1:8" ht="17.100000000000001" customHeight="1">
      <c r="B15" s="159" t="s">
        <v>300</v>
      </c>
      <c r="C15" s="113"/>
      <c r="D15" s="113"/>
      <c r="E15" s="94"/>
      <c r="F15" s="94"/>
      <c r="G15" s="94"/>
      <c r="H15" s="93"/>
    </row>
    <row r="16" spans="1:8" ht="17.100000000000001" customHeight="1">
      <c r="B16" s="112"/>
      <c r="C16" s="113"/>
      <c r="D16" s="113"/>
      <c r="E16" s="94"/>
      <c r="F16" s="94"/>
      <c r="G16" s="94"/>
      <c r="H16" s="93"/>
    </row>
    <row r="17" spans="2:8" ht="15.95" customHeight="1">
      <c r="B17" s="158" t="s">
        <v>248</v>
      </c>
      <c r="C17" s="157"/>
      <c r="D17" s="157"/>
      <c r="E17" s="156"/>
      <c r="F17" s="155"/>
      <c r="G17" s="94"/>
      <c r="H17" s="93"/>
    </row>
    <row r="18" spans="2:8" ht="15.95" customHeight="1">
      <c r="B18" s="153" t="s">
        <v>247</v>
      </c>
      <c r="C18" s="154"/>
      <c r="D18" s="154"/>
      <c r="E18" s="151"/>
      <c r="F18" s="149"/>
      <c r="G18" s="114"/>
    </row>
    <row r="19" spans="2:8" ht="15.95" customHeight="1">
      <c r="B19" s="95"/>
      <c r="C19" s="94"/>
      <c r="D19" s="94"/>
      <c r="E19" s="135"/>
      <c r="F19" s="94"/>
      <c r="G19" s="114"/>
      <c r="H19" s="93"/>
    </row>
    <row r="20" spans="2:8" ht="15.95" customHeight="1">
      <c r="B20" s="279" t="s">
        <v>271</v>
      </c>
      <c r="C20" s="280"/>
      <c r="D20" s="280"/>
      <c r="E20" s="280"/>
      <c r="F20" s="281"/>
      <c r="G20" s="114"/>
      <c r="H20" s="93"/>
    </row>
    <row r="21" spans="2:8" ht="15.95" customHeight="1">
      <c r="B21" s="153"/>
      <c r="C21" s="152" t="s">
        <v>299</v>
      </c>
      <c r="D21" s="151"/>
      <c r="E21" s="150" t="s">
        <v>136</v>
      </c>
      <c r="F21" s="149"/>
      <c r="G21" s="114"/>
      <c r="H21" s="136" t="s">
        <v>183</v>
      </c>
    </row>
    <row r="22" spans="2:8" ht="18.75" customHeight="1">
      <c r="B22" s="95"/>
      <c r="C22" s="94"/>
      <c r="D22" s="94"/>
      <c r="E22" s="135"/>
      <c r="F22" s="94"/>
      <c r="G22" s="114"/>
      <c r="H22" s="93"/>
    </row>
    <row r="23" spans="2:8" ht="17.100000000000001" customHeight="1">
      <c r="B23" s="112"/>
      <c r="D23" s="134" t="s">
        <v>225</v>
      </c>
      <c r="E23" s="94"/>
      <c r="F23" s="94"/>
      <c r="G23" s="114"/>
      <c r="H23" s="93"/>
    </row>
    <row r="24" spans="2:8" ht="13.5" customHeight="1">
      <c r="B24" s="93"/>
      <c r="C24" s="93"/>
      <c r="D24" s="93"/>
      <c r="E24" s="93"/>
      <c r="F24" s="93"/>
      <c r="G24" s="93"/>
      <c r="H24" s="93"/>
    </row>
    <row r="25" spans="2:8" ht="18" customHeight="1">
      <c r="B25" s="93"/>
      <c r="C25" s="93"/>
      <c r="D25" s="93"/>
      <c r="E25" s="93"/>
      <c r="F25" s="93"/>
      <c r="H25" s="148" t="s">
        <v>298</v>
      </c>
    </row>
    <row r="26" spans="2:8" ht="24" customHeight="1">
      <c r="B26" s="115" t="s">
        <v>126</v>
      </c>
      <c r="C26" s="282"/>
      <c r="D26" s="282"/>
      <c r="E26" s="282"/>
      <c r="F26" s="106"/>
      <c r="G26" s="107"/>
      <c r="H26" s="107"/>
    </row>
    <row r="27" spans="2:8" ht="27.95" customHeight="1">
      <c r="B27" s="107"/>
      <c r="C27" s="147" t="s">
        <v>246</v>
      </c>
      <c r="D27" s="284"/>
      <c r="E27" s="284"/>
      <c r="F27" s="276" t="s">
        <v>245</v>
      </c>
      <c r="G27" s="276"/>
      <c r="H27" s="106"/>
    </row>
    <row r="28" spans="2:8" ht="24" customHeight="1">
      <c r="B28" s="107"/>
      <c r="C28" s="146" t="s">
        <v>244</v>
      </c>
      <c r="D28" s="285"/>
      <c r="E28" s="285"/>
      <c r="F28" s="285"/>
      <c r="G28" s="285"/>
      <c r="H28" s="109"/>
    </row>
    <row r="29" spans="2:8" ht="5.25" customHeight="1">
      <c r="B29" s="108"/>
      <c r="C29" s="108"/>
      <c r="D29" s="110"/>
      <c r="E29" s="110"/>
      <c r="F29" s="110"/>
      <c r="G29" s="109"/>
      <c r="H29" s="110"/>
    </row>
    <row r="30" spans="2:8" ht="24" customHeight="1">
      <c r="B30" s="107"/>
      <c r="C30" s="145" t="s">
        <v>243</v>
      </c>
      <c r="D30" s="283"/>
      <c r="E30" s="283"/>
      <c r="F30" s="277" t="s">
        <v>242</v>
      </c>
      <c r="G30" s="277"/>
      <c r="H30" s="106"/>
    </row>
    <row r="31" spans="2:8" ht="11.25" customHeight="1">
      <c r="C31" s="104"/>
      <c r="D31" s="105"/>
      <c r="E31" s="105"/>
      <c r="F31" s="105"/>
      <c r="G31" s="104"/>
      <c r="H31" s="105"/>
    </row>
    <row r="32" spans="2:8" ht="20.100000000000001" customHeight="1">
      <c r="B32" s="286" t="s">
        <v>185</v>
      </c>
      <c r="C32" s="286"/>
      <c r="D32" s="286" t="s">
        <v>185</v>
      </c>
      <c r="E32" s="286"/>
      <c r="F32" s="286" t="s">
        <v>185</v>
      </c>
      <c r="G32" s="286"/>
    </row>
    <row r="33" spans="1:8" ht="24.95" customHeight="1">
      <c r="B33" s="296"/>
      <c r="C33" s="296"/>
      <c r="D33" s="296"/>
      <c r="E33" s="296"/>
      <c r="F33" s="296"/>
      <c r="G33" s="296"/>
    </row>
    <row r="34" spans="1:8" ht="24.95" customHeight="1">
      <c r="B34" s="278"/>
      <c r="C34" s="278"/>
      <c r="D34" s="278"/>
      <c r="E34" s="278"/>
      <c r="F34" s="278"/>
      <c r="G34" s="278"/>
    </row>
    <row r="35" spans="1:8" ht="24.95" customHeight="1">
      <c r="B35" s="278"/>
      <c r="C35" s="278"/>
      <c r="D35" s="278"/>
      <c r="E35" s="278"/>
      <c r="F35" s="278"/>
      <c r="G35" s="278"/>
    </row>
    <row r="36" spans="1:8" ht="24.95" customHeight="1">
      <c r="B36" s="278"/>
      <c r="C36" s="278"/>
      <c r="D36" s="278"/>
      <c r="E36" s="278"/>
      <c r="F36" s="278"/>
      <c r="G36" s="278"/>
    </row>
    <row r="37" spans="1:8" ht="24.95" customHeight="1">
      <c r="B37" s="278"/>
      <c r="C37" s="278"/>
      <c r="D37" s="278"/>
      <c r="E37" s="278"/>
      <c r="F37" s="278"/>
      <c r="G37" s="278"/>
    </row>
    <row r="38" spans="1:8" ht="24.95" customHeight="1">
      <c r="B38" s="278"/>
      <c r="C38" s="278"/>
      <c r="D38" s="278"/>
      <c r="E38" s="278"/>
      <c r="F38" s="278"/>
      <c r="G38" s="278"/>
    </row>
    <row r="39" spans="1:8" ht="24.95" customHeight="1">
      <c r="B39" s="278"/>
      <c r="C39" s="278"/>
      <c r="D39" s="278"/>
      <c r="E39" s="278"/>
      <c r="F39" s="278"/>
      <c r="G39" s="278"/>
    </row>
    <row r="40" spans="1:8" ht="24.95" customHeight="1">
      <c r="B40" s="287"/>
      <c r="C40" s="287"/>
      <c r="D40" s="287"/>
      <c r="E40" s="287"/>
      <c r="F40" s="287"/>
      <c r="G40" s="287"/>
    </row>
    <row r="41" spans="1:8" ht="18" customHeight="1">
      <c r="B41" s="291" t="s">
        <v>297</v>
      </c>
      <c r="C41" s="292"/>
      <c r="D41" s="292"/>
      <c r="E41" s="292"/>
      <c r="F41" s="292"/>
      <c r="G41" s="292"/>
    </row>
    <row r="42" spans="1:8" ht="30" customHeight="1">
      <c r="B42" s="144" t="s">
        <v>241</v>
      </c>
      <c r="C42" s="111"/>
      <c r="D42" s="111"/>
      <c r="E42" s="111"/>
      <c r="F42" s="111"/>
      <c r="G42" s="111"/>
    </row>
    <row r="43" spans="1:8" ht="18" customHeight="1">
      <c r="A43" s="143"/>
      <c r="B43" s="297" t="s">
        <v>269</v>
      </c>
      <c r="C43" s="298"/>
      <c r="D43" s="298"/>
      <c r="E43" s="298"/>
      <c r="F43" s="298"/>
      <c r="G43" s="299"/>
      <c r="H43" s="105"/>
    </row>
    <row r="44" spans="1:8" ht="18" customHeight="1">
      <c r="A44" s="143"/>
      <c r="B44" s="288" t="s">
        <v>270</v>
      </c>
      <c r="C44" s="289"/>
      <c r="D44" s="289"/>
      <c r="E44" s="289"/>
      <c r="F44" s="289"/>
      <c r="G44" s="290"/>
      <c r="H44" s="105"/>
    </row>
    <row r="45" spans="1:8" ht="18" customHeight="1">
      <c r="A45" s="143"/>
      <c r="B45" s="293" t="s">
        <v>296</v>
      </c>
      <c r="C45" s="294"/>
      <c r="D45" s="294"/>
      <c r="E45" s="294"/>
      <c r="F45" s="294"/>
      <c r="G45" s="295"/>
      <c r="H45" s="105"/>
    </row>
    <row r="46" spans="1:8" ht="7.5" customHeight="1">
      <c r="B46" s="107" t="s">
        <v>295</v>
      </c>
      <c r="F46" s="133"/>
    </row>
  </sheetData>
  <mergeCells count="38">
    <mergeCell ref="B45:G45"/>
    <mergeCell ref="D37:E37"/>
    <mergeCell ref="F33:G33"/>
    <mergeCell ref="B33:C33"/>
    <mergeCell ref="D33:E33"/>
    <mergeCell ref="F34:G34"/>
    <mergeCell ref="B35:C35"/>
    <mergeCell ref="D35:E35"/>
    <mergeCell ref="F35:G35"/>
    <mergeCell ref="D34:E34"/>
    <mergeCell ref="D36:E36"/>
    <mergeCell ref="F38:G38"/>
    <mergeCell ref="F36:G36"/>
    <mergeCell ref="F37:G37"/>
    <mergeCell ref="B36:C36"/>
    <mergeCell ref="B43:G43"/>
    <mergeCell ref="B40:C40"/>
    <mergeCell ref="D40:E40"/>
    <mergeCell ref="F40:G40"/>
    <mergeCell ref="B44:G44"/>
    <mergeCell ref="B37:C37"/>
    <mergeCell ref="B41:G41"/>
    <mergeCell ref="B39:C39"/>
    <mergeCell ref="D39:E39"/>
    <mergeCell ref="F39:G39"/>
    <mergeCell ref="B38:C38"/>
    <mergeCell ref="D38:E38"/>
    <mergeCell ref="F27:G27"/>
    <mergeCell ref="F30:G30"/>
    <mergeCell ref="B34:C34"/>
    <mergeCell ref="B20:F20"/>
    <mergeCell ref="C26:E26"/>
    <mergeCell ref="D30:E30"/>
    <mergeCell ref="D27:E27"/>
    <mergeCell ref="D28:G28"/>
    <mergeCell ref="B32:C32"/>
    <mergeCell ref="D32:E32"/>
    <mergeCell ref="F32:G32"/>
  </mergeCells>
  <phoneticPr fontId="2"/>
  <hyperlinks>
    <hyperlink ref="C21" r:id="rId1"/>
  </hyperlinks>
  <pageMargins left="0.39370078740157483" right="0" top="0.19685039370078741" bottom="0" header="0.51181102362204722" footer="0.51181102362204722"/>
  <pageSetup paperSize="9" orientation="portrait" verticalDpi="0"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5"/>
  <sheetViews>
    <sheetView workbookViewId="0"/>
  </sheetViews>
  <sheetFormatPr defaultRowHeight="24.95" customHeight="1"/>
  <cols>
    <col min="1" max="1" width="9" style="2"/>
    <col min="2" max="2" width="10.625" style="2" customWidth="1"/>
    <col min="3" max="3" width="11" style="2" customWidth="1"/>
    <col min="4" max="4" width="36" style="2" customWidth="1"/>
    <col min="5" max="5" width="16.75" style="2" customWidth="1"/>
    <col min="6" max="16384" width="9" style="2"/>
  </cols>
  <sheetData>
    <row r="2" spans="2:5" ht="24.95" customHeight="1">
      <c r="E2" s="116" t="s">
        <v>176</v>
      </c>
    </row>
    <row r="3" spans="2:5" ht="24.95" customHeight="1">
      <c r="B3" s="2" t="s">
        <v>129</v>
      </c>
    </row>
    <row r="4" spans="2:5" ht="24.95" customHeight="1">
      <c r="B4" s="117" t="s">
        <v>130</v>
      </c>
      <c r="C4" s="117" t="s">
        <v>125</v>
      </c>
      <c r="D4" s="117" t="s">
        <v>177</v>
      </c>
      <c r="E4" s="117" t="s">
        <v>178</v>
      </c>
    </row>
    <row r="5" spans="2:5" ht="24.95" customHeight="1">
      <c r="B5" s="118" t="s">
        <v>131</v>
      </c>
      <c r="C5" s="118" t="s">
        <v>132</v>
      </c>
      <c r="D5" s="118" t="s">
        <v>133</v>
      </c>
      <c r="E5" s="118" t="s">
        <v>134</v>
      </c>
    </row>
    <row r="6" spans="2:5" ht="24.95" customHeight="1">
      <c r="B6" s="118" t="s">
        <v>135</v>
      </c>
      <c r="C6" s="118" t="s">
        <v>136</v>
      </c>
      <c r="D6" s="118" t="s">
        <v>137</v>
      </c>
      <c r="E6" s="118" t="s">
        <v>138</v>
      </c>
    </row>
    <row r="7" spans="2:5" ht="24.95" customHeight="1">
      <c r="B7" s="118" t="s">
        <v>139</v>
      </c>
      <c r="C7" s="118" t="s">
        <v>140</v>
      </c>
      <c r="D7" s="118" t="s">
        <v>161</v>
      </c>
      <c r="E7" s="118" t="s">
        <v>159</v>
      </c>
    </row>
    <row r="8" spans="2:5" ht="24.95" customHeight="1">
      <c r="B8" s="118" t="s">
        <v>141</v>
      </c>
      <c r="C8" s="118" t="s">
        <v>142</v>
      </c>
      <c r="D8" s="118" t="s">
        <v>163</v>
      </c>
      <c r="E8" s="118" t="s">
        <v>162</v>
      </c>
    </row>
    <row r="9" spans="2:5" ht="24.95" customHeight="1">
      <c r="B9" s="118" t="s">
        <v>143</v>
      </c>
      <c r="C9" s="118" t="s">
        <v>144</v>
      </c>
      <c r="D9" s="118" t="s">
        <v>164</v>
      </c>
      <c r="E9" s="118" t="s">
        <v>166</v>
      </c>
    </row>
    <row r="10" spans="2:5" ht="24.95" customHeight="1">
      <c r="B10" s="118" t="s">
        <v>146</v>
      </c>
      <c r="C10" s="118" t="s">
        <v>149</v>
      </c>
      <c r="D10" s="118" t="s">
        <v>224</v>
      </c>
      <c r="E10" s="118" t="s">
        <v>219</v>
      </c>
    </row>
    <row r="11" spans="2:5" ht="24.95" customHeight="1">
      <c r="B11" s="118" t="s">
        <v>146</v>
      </c>
      <c r="C11" s="118" t="s">
        <v>150</v>
      </c>
      <c r="D11" s="118" t="s">
        <v>167</v>
      </c>
      <c r="E11" s="118" t="s">
        <v>220</v>
      </c>
    </row>
    <row r="12" spans="2:5" ht="24.95" customHeight="1">
      <c r="B12" s="118" t="s">
        <v>146</v>
      </c>
      <c r="C12" s="118" t="s">
        <v>151</v>
      </c>
      <c r="D12" s="118" t="s">
        <v>212</v>
      </c>
      <c r="E12" s="118" t="s">
        <v>213</v>
      </c>
    </row>
    <row r="13" spans="2:5" ht="24.95" customHeight="1">
      <c r="B13" s="118" t="s">
        <v>146</v>
      </c>
      <c r="C13" s="118" t="s">
        <v>152</v>
      </c>
      <c r="D13" s="118" t="s">
        <v>168</v>
      </c>
      <c r="E13" s="118" t="s">
        <v>160</v>
      </c>
    </row>
    <row r="14" spans="2:5" ht="24.95" customHeight="1">
      <c r="B14" s="118" t="s">
        <v>146</v>
      </c>
      <c r="C14" s="118" t="s">
        <v>153</v>
      </c>
      <c r="D14" s="118" t="s">
        <v>214</v>
      </c>
      <c r="E14" s="118" t="s">
        <v>215</v>
      </c>
    </row>
    <row r="15" spans="2:5" ht="24.95" customHeight="1">
      <c r="B15" s="118" t="s">
        <v>146</v>
      </c>
      <c r="C15" s="118" t="s">
        <v>154</v>
      </c>
      <c r="D15" s="118" t="s">
        <v>169</v>
      </c>
      <c r="E15" s="118" t="s">
        <v>170</v>
      </c>
    </row>
    <row r="16" spans="2:5" ht="24.95" customHeight="1">
      <c r="B16" s="118" t="s">
        <v>146</v>
      </c>
      <c r="C16" s="118" t="s">
        <v>155</v>
      </c>
      <c r="D16" s="118" t="s">
        <v>171</v>
      </c>
      <c r="E16" s="118" t="s">
        <v>172</v>
      </c>
    </row>
    <row r="17" spans="2:5" ht="24.95" customHeight="1">
      <c r="B17" s="118" t="s">
        <v>146</v>
      </c>
      <c r="C17" s="118" t="s">
        <v>156</v>
      </c>
      <c r="D17" s="118" t="s">
        <v>214</v>
      </c>
      <c r="E17" s="118" t="s">
        <v>216</v>
      </c>
    </row>
    <row r="18" spans="2:5" ht="24.95" customHeight="1">
      <c r="B18" s="118" t="s">
        <v>146</v>
      </c>
      <c r="C18" s="118" t="s">
        <v>211</v>
      </c>
      <c r="D18" s="118" t="s">
        <v>221</v>
      </c>
      <c r="E18" s="118" t="s">
        <v>217</v>
      </c>
    </row>
    <row r="19" spans="2:5" ht="24.95" customHeight="1">
      <c r="B19" s="118" t="s">
        <v>147</v>
      </c>
      <c r="C19" s="118" t="s">
        <v>145</v>
      </c>
      <c r="D19" s="118" t="s">
        <v>173</v>
      </c>
      <c r="E19" s="118" t="s">
        <v>222</v>
      </c>
    </row>
    <row r="20" spans="2:5" ht="24.95" customHeight="1">
      <c r="B20" s="118" t="s">
        <v>148</v>
      </c>
      <c r="C20" s="118" t="s">
        <v>158</v>
      </c>
      <c r="D20" s="118" t="s">
        <v>174</v>
      </c>
      <c r="E20" s="118" t="s">
        <v>175</v>
      </c>
    </row>
    <row r="21" spans="2:5" ht="24.95" customHeight="1">
      <c r="B21" s="118" t="s">
        <v>148</v>
      </c>
      <c r="C21" s="118" t="s">
        <v>157</v>
      </c>
      <c r="D21" s="118" t="s">
        <v>223</v>
      </c>
      <c r="E21" s="118" t="s">
        <v>218</v>
      </c>
    </row>
    <row r="22" spans="2:5" ht="24.95" customHeight="1">
      <c r="B22" s="118"/>
      <c r="C22" s="118"/>
      <c r="D22" s="118"/>
      <c r="E22" s="118"/>
    </row>
    <row r="23" spans="2:5" ht="24.95" customHeight="1" thickBot="1">
      <c r="B23" s="119"/>
      <c r="C23" s="119"/>
      <c r="D23" s="119"/>
      <c r="E23" s="119"/>
    </row>
    <row r="24" spans="2:5" ht="40.5" customHeight="1" thickBot="1">
      <c r="B24" s="120" t="s">
        <v>179</v>
      </c>
      <c r="C24" s="121" t="s">
        <v>144</v>
      </c>
      <c r="D24" s="121" t="s">
        <v>164</v>
      </c>
      <c r="E24" s="122" t="s">
        <v>165</v>
      </c>
    </row>
    <row r="25" spans="2:5" ht="24.95" customHeight="1">
      <c r="B25" s="2" t="s">
        <v>180</v>
      </c>
    </row>
  </sheetData>
  <phoneticPr fontId="2"/>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75" zoomScaleNormal="100" zoomScaleSheetLayoutView="75" workbookViewId="0">
      <selection activeCell="C67" sqref="C67"/>
    </sheetView>
  </sheetViews>
  <sheetFormatPr defaultRowHeight="13.5"/>
  <cols>
    <col min="1" max="16384" width="9" style="139"/>
  </cols>
  <sheetData/>
  <phoneticPr fontId="2"/>
  <printOptions horizontalCentered="1" verticalCentered="1"/>
  <pageMargins left="0" right="0" top="0" bottom="0" header="0.51181102362204722" footer="0.51181102362204722"/>
  <pageSetup paperSize="9" scale="76" orientation="landscape" horizontalDpi="0"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Sheet1</vt:lpstr>
      <vt:lpstr>総会表紙</vt:lpstr>
      <vt:lpstr>年間行事</vt:lpstr>
      <vt:lpstr>28年収支決算書</vt:lpstr>
      <vt:lpstr>28年収支詳細</vt:lpstr>
      <vt:lpstr>29年収支予算書</vt:lpstr>
      <vt:lpstr>登録H29</vt:lpstr>
      <vt:lpstr>役員名簿</vt:lpstr>
      <vt:lpstr>川之江ｸﾗﾌﾞ対抗</vt:lpstr>
      <vt:lpstr>初太郎杯</vt:lpstr>
      <vt:lpstr>ﾐｯｸｽｵｰﾌﾟﾝ</vt:lpstr>
      <vt:lpstr>市民ｽﾎﾟｰﾂ</vt:lpstr>
      <vt:lpstr>会長杯学生ｼﾝｸﾞﾙ</vt:lpstr>
      <vt:lpstr>ｵｰﾌﾟﾝ </vt:lpstr>
      <vt:lpstr>ｼﾝｸﾞﾙ一般</vt:lpstr>
      <vt:lpstr>教室</vt:lpstr>
      <vt:lpstr>'28年収支決算書'!Print_Area</vt:lpstr>
      <vt:lpstr>'28年収支詳細'!Print_Area</vt:lpstr>
      <vt:lpstr>'29年収支予算書'!Print_Area</vt:lpstr>
      <vt:lpstr>Sheet1!Print_Area</vt:lpstr>
      <vt:lpstr>'ｵｰﾌﾟﾝ '!Print_Area</vt:lpstr>
      <vt:lpstr>ｼﾝｸﾞﾙ一般!Print_Area</vt:lpstr>
      <vt:lpstr>ﾐｯｸｽｵｰﾌﾟﾝ!Print_Area</vt:lpstr>
      <vt:lpstr>会長杯学生ｼﾝｸﾞﾙ!Print_Area</vt:lpstr>
      <vt:lpstr>教室!Print_Area</vt:lpstr>
      <vt:lpstr>市民ｽﾎﾟｰﾂ!Print_Area</vt:lpstr>
      <vt:lpstr>初太郎杯!Print_Area</vt:lpstr>
      <vt:lpstr>川之江ｸﾗﾌﾞ対抗!Print_Area</vt:lpstr>
      <vt:lpstr>総会表紙!Print_Area</vt:lpstr>
      <vt:lpstr>登録H29!Print_Area</vt:lpstr>
      <vt:lpstr>年間行事!Print_Area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今井</dc:creator>
  <cp:lastModifiedBy>y-imai</cp:lastModifiedBy>
  <cp:lastPrinted>2017-05-16T12:45:46Z</cp:lastPrinted>
  <dcterms:created xsi:type="dcterms:W3CDTF">2004-04-03T04:25:14Z</dcterms:created>
  <dcterms:modified xsi:type="dcterms:W3CDTF">2017-05-25T13:39:05Z</dcterms:modified>
</cp:coreProperties>
</file>