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005" windowWidth="20520" windowHeight="4065" tabRatio="834"/>
  </bookViews>
  <sheets>
    <sheet name="総会表紙" sheetId="28" r:id="rId1"/>
    <sheet name="年間行事" sheetId="2" r:id="rId2"/>
    <sheet name="2018収支決算書" sheetId="60" r:id="rId3"/>
    <sheet name="2018年収支詳細" sheetId="52" r:id="rId4"/>
    <sheet name="2019年収支予算書" sheetId="61" r:id="rId5"/>
    <sheet name="登録2019" sheetId="59" r:id="rId6"/>
    <sheet name="役員名簿" sheetId="31" state="hidden" r:id="rId7"/>
    <sheet name="川之江ｸﾗﾌﾞ対抗" sheetId="37" r:id="rId8"/>
    <sheet name="初太郎杯" sheetId="62" r:id="rId9"/>
    <sheet name="ﾐｯｸｽｵｰﾌﾟﾝ" sheetId="54" r:id="rId10"/>
    <sheet name="市民ｽﾎﾟｰﾂ" sheetId="55" r:id="rId11"/>
    <sheet name="会長杯学生ｼﾝｸﾞﾙ" sheetId="39" r:id="rId12"/>
    <sheet name="ｵｰﾌﾟﾝ " sheetId="57" r:id="rId13"/>
    <sheet name="会長杯ｼﾝｸﾞﾙ一般" sheetId="58" r:id="rId14"/>
    <sheet name="教室" sheetId="47" r:id="rId15"/>
  </sheets>
  <definedNames>
    <definedName name="_xlnm.Print_Area" localSheetId="2">'2018収支決算書'!$A$1:$E$49</definedName>
    <definedName name="_xlnm.Print_Area" localSheetId="3">'2018年収支詳細'!$A$1:$F$77</definedName>
    <definedName name="_xlnm.Print_Area" localSheetId="4">'2019年収支予算書'!$A$1:$E$43</definedName>
    <definedName name="_xlnm.Print_Area" localSheetId="12">'ｵｰﾌﾟﾝ '!$A$1:$N$54</definedName>
    <definedName name="_xlnm.Print_Area" localSheetId="9">ﾐｯｸｽｵｰﾌﾟﾝ!$A$1:$P$55</definedName>
    <definedName name="_xlnm.Print_Area" localSheetId="13">会長杯ｼﾝｸﾞﾙ一般!$A$1:$Z$71</definedName>
    <definedName name="_xlnm.Print_Area" localSheetId="11">会長杯学生ｼﾝｸﾞﾙ!$A$1:$Z$70</definedName>
    <definedName name="_xlnm.Print_Area" localSheetId="14">教室!$A$1:$I$40</definedName>
    <definedName name="_xlnm.Print_Area" localSheetId="10">市民ｽﾎﾟｰﾂ!$A$1:$O$54</definedName>
    <definedName name="_xlnm.Print_Area" localSheetId="7">川之江ｸﾗﾌﾞ対抗!$A$1:$U$61</definedName>
    <definedName name="_xlnm.Print_Area" localSheetId="0">総会表紙!$A$1:$E$37</definedName>
    <definedName name="_xlnm.Print_Area" localSheetId="5">登録2019!$A$1:$I$46</definedName>
    <definedName name="_xlnm.Print_Area" localSheetId="1">年間行事!$A$1:$F$33</definedName>
  </definedNames>
  <calcPr calcId="145621"/>
</workbook>
</file>

<file path=xl/calcChain.xml><?xml version="1.0" encoding="utf-8"?>
<calcChain xmlns="http://schemas.openxmlformats.org/spreadsheetml/2006/main">
  <c r="D13" i="61" l="1"/>
  <c r="D8" i="61"/>
  <c r="D7" i="61"/>
  <c r="C30" i="61"/>
  <c r="C16" i="61"/>
  <c r="C15" i="61"/>
  <c r="C13" i="61"/>
  <c r="C12" i="61"/>
  <c r="C11" i="61"/>
  <c r="C8" i="61"/>
  <c r="C7" i="61"/>
  <c r="D35" i="61"/>
  <c r="D40" i="61" s="1"/>
  <c r="C35" i="61"/>
  <c r="D29" i="61"/>
  <c r="C17" i="61"/>
  <c r="D11" i="61"/>
  <c r="D17" i="61" s="1"/>
  <c r="D39" i="61" s="1"/>
  <c r="D30" i="60"/>
  <c r="C29" i="60"/>
  <c r="D16" i="60"/>
  <c r="D12" i="60"/>
  <c r="D15" i="60"/>
  <c r="D11" i="60"/>
  <c r="D13" i="60"/>
  <c r="D8" i="60"/>
  <c r="D7" i="60"/>
  <c r="E73" i="52"/>
  <c r="D59" i="52"/>
  <c r="E52" i="52"/>
  <c r="E39" i="52"/>
  <c r="E38" i="52"/>
  <c r="D29" i="52"/>
  <c r="E23" i="52"/>
  <c r="E19" i="52"/>
  <c r="E17" i="52"/>
  <c r="E16" i="52"/>
  <c r="E12" i="52"/>
  <c r="D10" i="52"/>
  <c r="E5" i="52"/>
  <c r="D35" i="60"/>
  <c r="D40" i="60" s="1"/>
  <c r="C35" i="60"/>
  <c r="D41" i="61" l="1"/>
  <c r="D17" i="60"/>
  <c r="D39" i="60" s="1"/>
  <c r="D41" i="60" s="1"/>
  <c r="C17" i="60"/>
  <c r="D77" i="52"/>
  <c r="F5" i="52" l="1"/>
  <c r="F6" i="52" s="1"/>
  <c r="F7" i="52" s="1"/>
  <c r="F8" i="52" s="1"/>
  <c r="F9" i="52" s="1"/>
  <c r="F10" i="52" s="1"/>
  <c r="F11" i="52" s="1"/>
  <c r="F12" i="52" s="1"/>
  <c r="F13" i="52" s="1"/>
  <c r="F14" i="52" s="1"/>
  <c r="F15" i="52" s="1"/>
  <c r="F16" i="52" s="1"/>
  <c r="F17" i="52" s="1"/>
  <c r="F18" i="52" s="1"/>
  <c r="F19" i="52" s="1"/>
  <c r="F20" i="52" s="1"/>
  <c r="F21" i="52" s="1"/>
  <c r="F22" i="52" s="1"/>
  <c r="F23" i="52" s="1"/>
  <c r="F24" i="52" s="1"/>
  <c r="F25" i="52" s="1"/>
  <c r="F26" i="52" s="1"/>
  <c r="F27" i="52" s="1"/>
  <c r="F28" i="52" s="1"/>
  <c r="F29" i="52" s="1"/>
  <c r="F30" i="52" s="1"/>
  <c r="F31" i="52" s="1"/>
  <c r="F32" i="52" s="1"/>
  <c r="F33" i="52" s="1"/>
  <c r="E77" i="52"/>
  <c r="F34" i="52" l="1"/>
  <c r="F35" i="52" s="1"/>
  <c r="F36" i="52" s="1"/>
  <c r="F37" i="52" s="1"/>
  <c r="F38" i="52" s="1"/>
  <c r="F39" i="52" s="1"/>
  <c r="F40" i="52" s="1"/>
  <c r="F41" i="52" s="1"/>
  <c r="F42" i="52" s="1"/>
  <c r="F43" i="52" s="1"/>
  <c r="F44" i="52" s="1"/>
  <c r="F45" i="52" s="1"/>
  <c r="F46" i="52" s="1"/>
  <c r="F47" i="52" s="1"/>
  <c r="F48" i="52" s="1"/>
  <c r="F77" i="52"/>
  <c r="F49" i="52" l="1"/>
  <c r="F50" i="52" s="1"/>
  <c r="F51" i="52" s="1"/>
  <c r="F52" i="52" s="1"/>
  <c r="F53" i="52" s="1"/>
  <c r="F54" i="52" s="1"/>
  <c r="F55" i="52" l="1"/>
  <c r="F56" i="52" s="1"/>
  <c r="F57" i="52" s="1"/>
  <c r="F58" i="52" s="1"/>
  <c r="F59" i="52" s="1"/>
  <c r="F60" i="52" s="1"/>
  <c r="F61" i="52" s="1"/>
  <c r="F62" i="52" s="1"/>
  <c r="F63" i="52" s="1"/>
  <c r="F64" i="52" s="1"/>
  <c r="F65" i="52" s="1"/>
  <c r="F66" i="52" s="1"/>
  <c r="F67" i="52" l="1"/>
  <c r="F68" i="52" s="1"/>
  <c r="F69" i="52" s="1"/>
  <c r="F70" i="52" s="1"/>
  <c r="F71" i="52" s="1"/>
  <c r="F72" i="52" s="1"/>
  <c r="F73" i="52" l="1"/>
  <c r="F74" i="52" s="1"/>
  <c r="F75" i="52" s="1"/>
  <c r="F76" i="52" s="1"/>
</calcChain>
</file>

<file path=xl/sharedStrings.xml><?xml version="1.0" encoding="utf-8"?>
<sst xmlns="http://schemas.openxmlformats.org/spreadsheetml/2006/main" count="801" uniqueCount="537">
  <si>
    <t>月　日</t>
    <rPh sb="0" eb="3">
      <t>ツキヒ</t>
    </rPh>
    <phoneticPr fontId="2"/>
  </si>
  <si>
    <t>時下、ますますご健勝の事とお慶び申し上げます。</t>
  </si>
  <si>
    <t>日時</t>
  </si>
  <si>
    <t>会場</t>
  </si>
  <si>
    <t>主催</t>
  </si>
  <si>
    <t>資格</t>
  </si>
  <si>
    <t>参加費</t>
  </si>
  <si>
    <t>氏　名</t>
  </si>
  <si>
    <t>　必ずフルネームで記入して下さい。</t>
  </si>
  <si>
    <t>申込先</t>
  </si>
  <si>
    <t>申込締切</t>
  </si>
  <si>
    <t>申込責任者　　氏名</t>
  </si>
  <si>
    <t>　　　　　　　　　　住所</t>
  </si>
  <si>
    <t>電話番号</t>
  </si>
  <si>
    <t>種目</t>
  </si>
  <si>
    <t>競技方法</t>
  </si>
  <si>
    <t>試合は、予選リーグ、決勝トーナメントで行う。</t>
  </si>
  <si>
    <t>得点</t>
  </si>
  <si>
    <t>審判</t>
  </si>
  <si>
    <t>敗者　主審と線審、　　勝者　線審１名</t>
  </si>
  <si>
    <t>賞</t>
  </si>
  <si>
    <t>追記</t>
  </si>
  <si>
    <t>大会中の事故について、主催者等は一切責任をおいません。</t>
  </si>
  <si>
    <t>希望クラス</t>
  </si>
  <si>
    <t>所属ｸﾗﾌﾞ</t>
  </si>
  <si>
    <t>（ﾌﾘｶﾞﾅ）</t>
  </si>
  <si>
    <t>男</t>
  </si>
  <si>
    <t>女</t>
  </si>
  <si>
    <t>種目：男・女　別ダブルス</t>
  </si>
  <si>
    <t>使用施設</t>
    <rPh sb="0" eb="2">
      <t>シヨウ</t>
    </rPh>
    <rPh sb="2" eb="4">
      <t>シセツ</t>
    </rPh>
    <phoneticPr fontId="2"/>
  </si>
  <si>
    <t>種目：混合ダブルス</t>
    <rPh sb="0" eb="2">
      <t>シュモク</t>
    </rPh>
    <rPh sb="3" eb="5">
      <t>コンゴウ</t>
    </rPh>
    <phoneticPr fontId="2"/>
  </si>
  <si>
    <t>希望クラス</t>
    <rPh sb="0" eb="2">
      <t>キボウ</t>
    </rPh>
    <phoneticPr fontId="2"/>
  </si>
  <si>
    <t>所属ｸﾗﾌﾞ</t>
    <rPh sb="0" eb="2">
      <t>ショゾク</t>
    </rPh>
    <phoneticPr fontId="2"/>
  </si>
  <si>
    <t>氏　名</t>
    <rPh sb="0" eb="3">
      <t>シメイ</t>
    </rPh>
    <phoneticPr fontId="2"/>
  </si>
  <si>
    <t>種目</t>
    <rPh sb="0" eb="2">
      <t>シュモク</t>
    </rPh>
    <phoneticPr fontId="2"/>
  </si>
  <si>
    <t>資格</t>
    <rPh sb="0" eb="2">
      <t>シカク</t>
    </rPh>
    <phoneticPr fontId="2"/>
  </si>
  <si>
    <t>競技方法</t>
    <rPh sb="0" eb="2">
      <t>キョウギ</t>
    </rPh>
    <rPh sb="2" eb="4">
      <t>ホウホウ</t>
    </rPh>
    <phoneticPr fontId="2"/>
  </si>
  <si>
    <t>得点</t>
    <rPh sb="0" eb="2">
      <t>トクテン</t>
    </rPh>
    <phoneticPr fontId="2"/>
  </si>
  <si>
    <t>審判</t>
    <rPh sb="0" eb="2">
      <t>シンパン</t>
    </rPh>
    <phoneticPr fontId="2"/>
  </si>
  <si>
    <t>敗者　主審と線審、　　勝者　線審１名</t>
    <rPh sb="0" eb="2">
      <t>ハイシャ</t>
    </rPh>
    <rPh sb="3" eb="5">
      <t>シュシン</t>
    </rPh>
    <rPh sb="6" eb="8">
      <t>センシン</t>
    </rPh>
    <rPh sb="11" eb="13">
      <t>ショウシャ</t>
    </rPh>
    <rPh sb="14" eb="16">
      <t>センシン</t>
    </rPh>
    <rPh sb="17" eb="18">
      <t>メイ</t>
    </rPh>
    <phoneticPr fontId="2"/>
  </si>
  <si>
    <t>賞</t>
    <rPh sb="0" eb="1">
      <t>ショウ</t>
    </rPh>
    <phoneticPr fontId="2"/>
  </si>
  <si>
    <t>賞状は各クラス２位まで</t>
    <rPh sb="0" eb="2">
      <t>ショウジョウ</t>
    </rPh>
    <rPh sb="3" eb="4">
      <t>カク</t>
    </rPh>
    <rPh sb="8" eb="9">
      <t>イ</t>
    </rPh>
    <phoneticPr fontId="2"/>
  </si>
  <si>
    <t>申込締切</t>
    <rPh sb="0" eb="2">
      <t>モウシコ</t>
    </rPh>
    <rPh sb="2" eb="4">
      <t>シメキ</t>
    </rPh>
    <phoneticPr fontId="2"/>
  </si>
  <si>
    <t>参加費</t>
    <rPh sb="0" eb="2">
      <t>サンカ</t>
    </rPh>
    <rPh sb="2" eb="3">
      <t>ヒ</t>
    </rPh>
    <phoneticPr fontId="2"/>
  </si>
  <si>
    <t>申込先</t>
    <rPh sb="0" eb="2">
      <t>モウシコ</t>
    </rPh>
    <rPh sb="2" eb="3">
      <t>サキ</t>
    </rPh>
    <phoneticPr fontId="2"/>
  </si>
  <si>
    <r>
      <t>　　２，０００円　×</t>
    </r>
    <r>
      <rPr>
        <u/>
        <sz val="11"/>
        <rFont val="ＭＳ Ｐ明朝"/>
        <family val="1"/>
        <charset val="128"/>
      </rPr>
      <t>　　　　　　　　　　　　</t>
    </r>
    <r>
      <rPr>
        <sz val="11"/>
        <rFont val="ＭＳ Ｐ明朝"/>
        <family val="1"/>
        <charset val="128"/>
      </rPr>
      <t>チーム　＝　</t>
    </r>
    <r>
      <rPr>
        <u/>
        <sz val="11"/>
        <rFont val="ＭＳ Ｐ明朝"/>
        <family val="1"/>
        <charset val="128"/>
      </rPr>
      <t>　　　　　　　　　　　　　　　　　</t>
    </r>
    <r>
      <rPr>
        <sz val="11"/>
        <rFont val="ＭＳ Ｐ明朝"/>
        <family val="1"/>
        <charset val="128"/>
      </rPr>
      <t>円</t>
    </r>
    <rPh sb="7" eb="8">
      <t>エン</t>
    </rPh>
    <rPh sb="45" eb="46">
      <t>エン</t>
    </rPh>
    <phoneticPr fontId="2"/>
  </si>
  <si>
    <t>追記</t>
    <rPh sb="0" eb="2">
      <t>ツイキ</t>
    </rPh>
    <phoneticPr fontId="2"/>
  </si>
  <si>
    <t>大会中の事故について、主催者等は一切責任をおいません。</t>
    <rPh sb="0" eb="2">
      <t>タイカイ</t>
    </rPh>
    <rPh sb="2" eb="3">
      <t>チュウ</t>
    </rPh>
    <rPh sb="4" eb="6">
      <t>ジコ</t>
    </rPh>
    <rPh sb="11" eb="14">
      <t>シュサイシャ</t>
    </rPh>
    <rPh sb="14" eb="15">
      <t>トウ</t>
    </rPh>
    <rPh sb="16" eb="18">
      <t>イッサイ</t>
    </rPh>
    <rPh sb="18" eb="20">
      <t>セキニン</t>
    </rPh>
    <phoneticPr fontId="2"/>
  </si>
  <si>
    <t>昼食は各自で準備願います。</t>
    <rPh sb="0" eb="2">
      <t>チュウショク</t>
    </rPh>
    <rPh sb="3" eb="5">
      <t>カクジ</t>
    </rPh>
    <rPh sb="6" eb="8">
      <t>ジュンビ</t>
    </rPh>
    <rPh sb="8" eb="9">
      <t>ネガ</t>
    </rPh>
    <phoneticPr fontId="2"/>
  </si>
  <si>
    <t>総会次第</t>
    <rPh sb="0" eb="2">
      <t>ソウカイ</t>
    </rPh>
    <rPh sb="2" eb="4">
      <t>シダイ</t>
    </rPh>
    <phoneticPr fontId="2"/>
  </si>
  <si>
    <t>２．会長挨拶</t>
    <rPh sb="2" eb="4">
      <t>カイチョウ</t>
    </rPh>
    <rPh sb="4" eb="6">
      <t>アイサツ</t>
    </rPh>
    <phoneticPr fontId="2"/>
  </si>
  <si>
    <t>参加人数</t>
    <rPh sb="0" eb="2">
      <t>サンカ</t>
    </rPh>
    <rPh sb="2" eb="4">
      <t>ニンズウ</t>
    </rPh>
    <phoneticPr fontId="2"/>
  </si>
  <si>
    <t>川之江メイン</t>
    <rPh sb="0" eb="3">
      <t>カワノエ</t>
    </rPh>
    <phoneticPr fontId="2"/>
  </si>
  <si>
    <t>三島メイン・サブ</t>
    <rPh sb="0" eb="2">
      <t>ミシマ</t>
    </rPh>
    <phoneticPr fontId="2"/>
  </si>
  <si>
    <t>三島サブ</t>
    <rPh sb="0" eb="2">
      <t>ミシマ</t>
    </rPh>
    <phoneticPr fontId="2"/>
  </si>
  <si>
    <t>四国中央市　中学総体</t>
    <rPh sb="0" eb="5">
      <t>ｓ</t>
    </rPh>
    <rPh sb="6" eb="8">
      <t>チュウガク</t>
    </rPh>
    <rPh sb="8" eb="10">
      <t>ソウタイ</t>
    </rPh>
    <phoneticPr fontId="2"/>
  </si>
  <si>
    <t>四国中央市　中学新人戦</t>
    <rPh sb="0" eb="5">
      <t>ｓ</t>
    </rPh>
    <rPh sb="6" eb="8">
      <t>チュウガク</t>
    </rPh>
    <rPh sb="8" eb="11">
      <t>シンジンセン</t>
    </rPh>
    <phoneticPr fontId="2"/>
  </si>
  <si>
    <t>3名応援</t>
    <rPh sb="1" eb="2">
      <t>メイ</t>
    </rPh>
    <rPh sb="2" eb="4">
      <t>オウエン</t>
    </rPh>
    <phoneticPr fontId="2"/>
  </si>
  <si>
    <t>１．開会挨拶　（事務局）</t>
    <rPh sb="2" eb="4">
      <t>カイカイ</t>
    </rPh>
    <rPh sb="4" eb="6">
      <t>アイサツ</t>
    </rPh>
    <rPh sb="8" eb="11">
      <t>ジムキョク</t>
    </rPh>
    <phoneticPr fontId="2"/>
  </si>
  <si>
    <t>３．議事　（進行：事務局）</t>
    <rPh sb="2" eb="4">
      <t>ギジ</t>
    </rPh>
    <rPh sb="6" eb="8">
      <t>シンコウ</t>
    </rPh>
    <rPh sb="9" eb="12">
      <t>ジムキョク</t>
    </rPh>
    <phoneticPr fontId="2"/>
  </si>
  <si>
    <t>４．閉会挨拶　（事務局）</t>
    <rPh sb="2" eb="4">
      <t>ヘイカイ</t>
    </rPh>
    <rPh sb="4" eb="6">
      <t>アイサツ</t>
    </rPh>
    <rPh sb="8" eb="11">
      <t>ジムキョク</t>
    </rPh>
    <phoneticPr fontId="2"/>
  </si>
  <si>
    <t>Tel　０９０－５２７５－４５９８　　石川竜郎　</t>
    <rPh sb="19" eb="21">
      <t>イシカワ</t>
    </rPh>
    <rPh sb="21" eb="23">
      <t>タツオ</t>
    </rPh>
    <phoneticPr fontId="2"/>
  </si>
  <si>
    <t>〒799-0111　　四国中央市妻鳥町102-1　三好アパート１０１</t>
    <rPh sb="16" eb="17">
      <t>ツマ</t>
    </rPh>
    <rPh sb="17" eb="18">
      <t>トリ</t>
    </rPh>
    <rPh sb="18" eb="19">
      <t>チョウ</t>
    </rPh>
    <rPh sb="25" eb="27">
      <t>ミヨシ</t>
    </rPh>
    <phoneticPr fontId="2"/>
  </si>
  <si>
    <t>　名前　四国中央市ﾊﾞﾄﾞﾐﾝﾄﾝ協会</t>
    <rPh sb="1" eb="3">
      <t>ナマエ</t>
    </rPh>
    <rPh sb="4" eb="9">
      <t>s</t>
    </rPh>
    <rPh sb="17" eb="19">
      <t>キョウカイ</t>
    </rPh>
    <phoneticPr fontId="2"/>
  </si>
  <si>
    <t>　口座番号　１６９０５８８</t>
    <rPh sb="1" eb="3">
      <t>コウザ</t>
    </rPh>
    <rPh sb="3" eb="5">
      <t>バンゴウ</t>
    </rPh>
    <phoneticPr fontId="2"/>
  </si>
  <si>
    <t>　預金種目　普通預金</t>
    <rPh sb="1" eb="3">
      <t>ヨキン</t>
    </rPh>
    <rPh sb="3" eb="5">
      <t>シュモク</t>
    </rPh>
    <rPh sb="6" eb="8">
      <t>フツウ</t>
    </rPh>
    <rPh sb="8" eb="10">
      <t>ヨキン</t>
    </rPh>
    <phoneticPr fontId="2"/>
  </si>
  <si>
    <t>　店番　２５４</t>
    <rPh sb="1" eb="3">
      <t>ミセバン</t>
    </rPh>
    <phoneticPr fontId="2"/>
  </si>
  <si>
    <t>伊予銀行川之江支店（申込代表者名・振込人名は必ず同一にしてください。）</t>
    <rPh sb="0" eb="2">
      <t>イヨ</t>
    </rPh>
    <rPh sb="2" eb="4">
      <t>ギンコウ</t>
    </rPh>
    <rPh sb="4" eb="7">
      <t>カワノエ</t>
    </rPh>
    <rPh sb="7" eb="9">
      <t>シテン</t>
    </rPh>
    <rPh sb="10" eb="11">
      <t>モウ</t>
    </rPh>
    <rPh sb="11" eb="12">
      <t>コ</t>
    </rPh>
    <rPh sb="12" eb="15">
      <t>ダイヒョウシャ</t>
    </rPh>
    <rPh sb="15" eb="16">
      <t>メイ</t>
    </rPh>
    <rPh sb="17" eb="19">
      <t>フリコミ</t>
    </rPh>
    <rPh sb="19" eb="21">
      <t>ジンメイ</t>
    </rPh>
    <rPh sb="22" eb="23">
      <t>カナラ</t>
    </rPh>
    <rPh sb="24" eb="26">
      <t>ドウイツ</t>
    </rPh>
    <phoneticPr fontId="2"/>
  </si>
  <si>
    <t>納入方法</t>
    <rPh sb="0" eb="2">
      <t>ノウニュウ</t>
    </rPh>
    <rPh sb="2" eb="4">
      <t>ホウホウ</t>
    </rPh>
    <phoneticPr fontId="2"/>
  </si>
  <si>
    <t>賞状は優勝・準優勝</t>
    <rPh sb="0" eb="2">
      <t>ショウジョウ</t>
    </rPh>
    <rPh sb="3" eb="5">
      <t>ユウショウ</t>
    </rPh>
    <rPh sb="6" eb="9">
      <t>ジュンユウショウ</t>
    </rPh>
    <phoneticPr fontId="2"/>
  </si>
  <si>
    <t>２１点３ゲーム　ラリーポイント　　（参加数により変更する場合もあります）</t>
    <rPh sb="2" eb="3">
      <t>テン</t>
    </rPh>
    <rPh sb="18" eb="20">
      <t>サンカ</t>
    </rPh>
    <rPh sb="20" eb="21">
      <t>スウ</t>
    </rPh>
    <rPh sb="24" eb="26">
      <t>ヘンコウ</t>
    </rPh>
    <rPh sb="28" eb="30">
      <t>バアイ</t>
    </rPh>
    <phoneticPr fontId="2"/>
  </si>
  <si>
    <t>日本バドミントン協会現行規則及び大会運営規定により行う。</t>
    <rPh sb="0" eb="2">
      <t>ニホン</t>
    </rPh>
    <rPh sb="8" eb="10">
      <t>キョウカイ</t>
    </rPh>
    <rPh sb="10" eb="12">
      <t>ゲンコウ</t>
    </rPh>
    <rPh sb="12" eb="14">
      <t>キソク</t>
    </rPh>
    <rPh sb="14" eb="15">
      <t>オヨ</t>
    </rPh>
    <rPh sb="16" eb="18">
      <t>タイカイ</t>
    </rPh>
    <rPh sb="18" eb="20">
      <t>ウンエイ</t>
    </rPh>
    <rPh sb="20" eb="22">
      <t>キテイ</t>
    </rPh>
    <rPh sb="25" eb="26">
      <t>オコナ</t>
    </rPh>
    <phoneticPr fontId="2"/>
  </si>
  <si>
    <t>※スポーツ保険加入のこと。</t>
    <rPh sb="5" eb="7">
      <t>ホケン</t>
    </rPh>
    <rPh sb="7" eb="9">
      <t>カニュウ</t>
    </rPh>
    <phoneticPr fontId="2"/>
  </si>
  <si>
    <t>市内ﾊﾞﾄﾞﾐﾝﾄﾝ愛好者可。</t>
    <rPh sb="0" eb="2">
      <t>シナイ</t>
    </rPh>
    <rPh sb="10" eb="13">
      <t>アイコウシャ</t>
    </rPh>
    <rPh sb="13" eb="14">
      <t>カ</t>
    </rPh>
    <phoneticPr fontId="2"/>
  </si>
  <si>
    <t>酒商ながはら</t>
    <rPh sb="0" eb="1">
      <t>サケ</t>
    </rPh>
    <rPh sb="1" eb="2">
      <t>ショウ</t>
    </rPh>
    <phoneticPr fontId="2"/>
  </si>
  <si>
    <t>後援</t>
    <rPh sb="0" eb="2">
      <t>コウエン</t>
    </rPh>
    <phoneticPr fontId="2"/>
  </si>
  <si>
    <t>四国中央市バドミントン協会</t>
    <rPh sb="0" eb="5">
      <t>s</t>
    </rPh>
    <rPh sb="11" eb="13">
      <t>キョウカイ</t>
    </rPh>
    <phoneticPr fontId="2"/>
  </si>
  <si>
    <t>(2部･3部･4部･
5部・初心者)</t>
    <rPh sb="12" eb="13">
      <t>ブ</t>
    </rPh>
    <rPh sb="14" eb="17">
      <t>ショシンシャ</t>
    </rPh>
    <phoneticPr fontId="2"/>
  </si>
  <si>
    <t>男
女</t>
    <rPh sb="0" eb="1">
      <t>オトコ</t>
    </rPh>
    <rPh sb="2" eb="3">
      <t>オンナ</t>
    </rPh>
    <phoneticPr fontId="2"/>
  </si>
  <si>
    <t>種目：男・女　別ダブルス</t>
    <rPh sb="0" eb="2">
      <t>シュモク</t>
    </rPh>
    <rPh sb="3" eb="4">
      <t>オトコ</t>
    </rPh>
    <rPh sb="5" eb="6">
      <t>オンナ</t>
    </rPh>
    <rPh sb="7" eb="8">
      <t>ベツ</t>
    </rPh>
    <phoneticPr fontId="2"/>
  </si>
  <si>
    <t>会長　今井康浩</t>
    <rPh sb="0" eb="1">
      <t>カイ</t>
    </rPh>
    <rPh sb="1" eb="2">
      <t>チョウ</t>
    </rPh>
    <rPh sb="3" eb="7">
      <t>イマイ</t>
    </rPh>
    <phoneticPr fontId="2"/>
  </si>
  <si>
    <t>今井康浩（080-3162-0918）　　FAX　23-6987（FAX確認の電話ください）</t>
    <rPh sb="0" eb="4">
      <t>イマイ</t>
    </rPh>
    <rPh sb="36" eb="38">
      <t>カクニン</t>
    </rPh>
    <rPh sb="39" eb="41">
      <t>デンワ</t>
    </rPh>
    <phoneticPr fontId="2"/>
  </si>
  <si>
    <t>申込先</t>
    <rPh sb="0" eb="2">
      <t>モウシコ</t>
    </rPh>
    <phoneticPr fontId="2"/>
  </si>
  <si>
    <t>各種賞。</t>
    <rPh sb="0" eb="2">
      <t>カクシュ</t>
    </rPh>
    <rPh sb="2" eb="3">
      <t>ショウ</t>
    </rPh>
    <phoneticPr fontId="2"/>
  </si>
  <si>
    <t>人数によりﾊﾟﾀｰﾝを変更します。</t>
    <rPh sb="0" eb="2">
      <t>ニンズウ</t>
    </rPh>
    <rPh sb="11" eb="13">
      <t>ヘンコウ</t>
    </rPh>
    <phoneticPr fontId="2"/>
  </si>
  <si>
    <t>シングルス（男女なし）　大会規定により行う。　審判なし。</t>
    <rPh sb="6" eb="8">
      <t>ダンジョ</t>
    </rPh>
    <phoneticPr fontId="2"/>
  </si>
  <si>
    <t>使用球</t>
    <rPh sb="0" eb="2">
      <t>シヨウ</t>
    </rPh>
    <rPh sb="2" eb="3">
      <t>タマ</t>
    </rPh>
    <phoneticPr fontId="2"/>
  </si>
  <si>
    <t>四国中央市ﾊﾞﾄﾞﾐﾝﾄﾝ協会　会長　今井康浩</t>
    <rPh sb="0" eb="5">
      <t>s</t>
    </rPh>
    <rPh sb="13" eb="15">
      <t>キョウカイ</t>
    </rPh>
    <rPh sb="16" eb="18">
      <t>カイチョウ</t>
    </rPh>
    <rPh sb="19" eb="23">
      <t>イマイ</t>
    </rPh>
    <phoneticPr fontId="2"/>
  </si>
  <si>
    <t>日時会場</t>
    <rPh sb="2" eb="4">
      <t>カイジョウ</t>
    </rPh>
    <phoneticPr fontId="2"/>
  </si>
  <si>
    <t>氏　　　名</t>
    <rPh sb="0" eb="1">
      <t>シ</t>
    </rPh>
    <rPh sb="4" eb="5">
      <t>メイ</t>
    </rPh>
    <phoneticPr fontId="2"/>
  </si>
  <si>
    <t>円</t>
    <rPh sb="0" eb="1">
      <t>エン</t>
    </rPh>
    <phoneticPr fontId="2"/>
  </si>
  <si>
    <t>必ずフルネームで記入して下さい。</t>
    <rPh sb="0" eb="1">
      <t>カナラ</t>
    </rPh>
    <rPh sb="8" eb="10">
      <t>キニュウ</t>
    </rPh>
    <rPh sb="12" eb="13">
      <t>クダ</t>
    </rPh>
    <phoneticPr fontId="2"/>
  </si>
  <si>
    <t>伊予銀行川之江支店（申込代表者・振込人名は必ず同一にしてください。</t>
    <rPh sb="0" eb="2">
      <t>イヨ</t>
    </rPh>
    <rPh sb="2" eb="4">
      <t>ギンコウ</t>
    </rPh>
    <rPh sb="4" eb="7">
      <t>カワノエ</t>
    </rPh>
    <rPh sb="7" eb="9">
      <t>シテン</t>
    </rPh>
    <rPh sb="10" eb="11">
      <t>モウ</t>
    </rPh>
    <rPh sb="11" eb="12">
      <t>コ</t>
    </rPh>
    <rPh sb="12" eb="15">
      <t>ダイヒョウシャ</t>
    </rPh>
    <rPh sb="16" eb="17">
      <t>フ</t>
    </rPh>
    <rPh sb="17" eb="18">
      <t>コ</t>
    </rPh>
    <rPh sb="18" eb="19">
      <t>ニン</t>
    </rPh>
    <rPh sb="19" eb="20">
      <t>メイ</t>
    </rPh>
    <rPh sb="21" eb="22">
      <t>カナラ</t>
    </rPh>
    <rPh sb="23" eb="25">
      <t>ドウイツ</t>
    </rPh>
    <phoneticPr fontId="2"/>
  </si>
  <si>
    <t>１チーム　　￥２，０００円　（参加費を添えて申込みのこと）</t>
    <rPh sb="12" eb="13">
      <t>エン</t>
    </rPh>
    <rPh sb="15" eb="18">
      <t>サンカヒ</t>
    </rPh>
    <rPh sb="19" eb="20">
      <t>ソ</t>
    </rPh>
    <rPh sb="22" eb="24">
      <t>モウシコミ</t>
    </rPh>
    <phoneticPr fontId="2"/>
  </si>
  <si>
    <t>２１点３ゲーム　ラリーポイント（参加者人数により変更する場合があります。）</t>
    <rPh sb="2" eb="3">
      <t>テン</t>
    </rPh>
    <rPh sb="16" eb="19">
      <t>サンカシャ</t>
    </rPh>
    <rPh sb="19" eb="21">
      <t>ニンズウ</t>
    </rPh>
    <rPh sb="24" eb="26">
      <t>ヘンコウ</t>
    </rPh>
    <rPh sb="28" eb="30">
      <t>バアイ</t>
    </rPh>
    <phoneticPr fontId="2"/>
  </si>
  <si>
    <t>試合は、予選リーグ、決勝トーナメントで行う。</t>
    <rPh sb="0" eb="2">
      <t>シアイ</t>
    </rPh>
    <rPh sb="4" eb="6">
      <t>ヨセン</t>
    </rPh>
    <rPh sb="10" eb="12">
      <t>ケッショウ</t>
    </rPh>
    <rPh sb="19" eb="20">
      <t>オコナ</t>
    </rPh>
    <phoneticPr fontId="2"/>
  </si>
  <si>
    <t>　　スポーツ保険加入者のこと。</t>
    <rPh sb="6" eb="8">
      <t>ホケン</t>
    </rPh>
    <rPh sb="8" eb="11">
      <t>カニュウシャ</t>
    </rPh>
    <phoneticPr fontId="2"/>
  </si>
  <si>
    <t>(1,2,3,4部･初心者)</t>
    <rPh sb="10" eb="13">
      <t>ショシンシャ</t>
    </rPh>
    <phoneticPr fontId="2"/>
  </si>
  <si>
    <t>必ずフルネームで記入して下さい。</t>
  </si>
  <si>
    <t>Tel　　090-5275-4598　　　石川竜郎　　</t>
    <rPh sb="21" eb="23">
      <t>イシカワ</t>
    </rPh>
    <rPh sb="23" eb="25">
      <t>タツオ</t>
    </rPh>
    <phoneticPr fontId="2"/>
  </si>
  <si>
    <t>〒799-0113　　四国中央市妻鳥町102-1　三好アパート101</t>
    <rPh sb="16" eb="17">
      <t>ツマ</t>
    </rPh>
    <rPh sb="17" eb="18">
      <t>トリ</t>
    </rPh>
    <rPh sb="25" eb="27">
      <t>ミヨシ</t>
    </rPh>
    <phoneticPr fontId="2"/>
  </si>
  <si>
    <t>無料</t>
    <rPh sb="0" eb="2">
      <t>ムリョウ</t>
    </rPh>
    <phoneticPr fontId="2"/>
  </si>
  <si>
    <t>主管</t>
    <rPh sb="0" eb="2">
      <t>シュカン</t>
    </rPh>
    <phoneticPr fontId="2"/>
  </si>
  <si>
    <t>四国中央市教育委員会、（公財）四国中央市体育協会</t>
    <rPh sb="0" eb="5">
      <t>s</t>
    </rPh>
    <rPh sb="5" eb="7">
      <t>キョウイク</t>
    </rPh>
    <rPh sb="7" eb="10">
      <t>イインカイ</t>
    </rPh>
    <rPh sb="12" eb="13">
      <t>コウ</t>
    </rPh>
    <rPh sb="13" eb="14">
      <t>ザイ</t>
    </rPh>
    <phoneticPr fontId="2"/>
  </si>
  <si>
    <t>(1･2･3･4部･初心者)</t>
    <rPh sb="8" eb="9">
      <t>ブ</t>
    </rPh>
    <rPh sb="10" eb="13">
      <t>ショシンシャ</t>
    </rPh>
    <phoneticPr fontId="2"/>
  </si>
  <si>
    <t>会長　　　今井康浩</t>
    <rPh sb="0" eb="2">
      <t>カイチョウ</t>
    </rPh>
    <rPh sb="5" eb="9">
      <t>イマイ</t>
    </rPh>
    <phoneticPr fontId="2"/>
  </si>
  <si>
    <t>氏　名</t>
    <rPh sb="0" eb="1">
      <t>シ</t>
    </rPh>
    <rPh sb="2" eb="3">
      <t>メイ</t>
    </rPh>
    <phoneticPr fontId="2"/>
  </si>
  <si>
    <t>チーム名</t>
    <rPh sb="3" eb="4">
      <t>メイ</t>
    </rPh>
    <phoneticPr fontId="2"/>
  </si>
  <si>
    <t>四国中央市ﾊﾞﾄﾞﾐﾝﾄﾝ協会</t>
    <rPh sb="0" eb="5">
      <t>ｓ</t>
    </rPh>
    <rPh sb="13" eb="15">
      <t>キョウカイ</t>
    </rPh>
    <phoneticPr fontId="2"/>
  </si>
  <si>
    <t>四国中央市バドミントン協会　総会</t>
    <rPh sb="0" eb="5">
      <t>ｓ</t>
    </rPh>
    <rPh sb="11" eb="13">
      <t>キョウカイ</t>
    </rPh>
    <rPh sb="14" eb="16">
      <t>ソウカイ</t>
    </rPh>
    <phoneticPr fontId="2"/>
  </si>
  <si>
    <t>役員名簿</t>
    <rPh sb="0" eb="2">
      <t>ヤクイン</t>
    </rPh>
    <rPh sb="2" eb="4">
      <t>メイボ</t>
    </rPh>
    <phoneticPr fontId="2"/>
  </si>
  <si>
    <t>役職名</t>
    <rPh sb="0" eb="2">
      <t>ヤクショク</t>
    </rPh>
    <rPh sb="2" eb="3">
      <t>メイ</t>
    </rPh>
    <phoneticPr fontId="2"/>
  </si>
  <si>
    <t>顧問</t>
    <rPh sb="0" eb="2">
      <t>コモン</t>
    </rPh>
    <phoneticPr fontId="2"/>
  </si>
  <si>
    <t>一柳初太郎</t>
    <rPh sb="0" eb="1">
      <t>イチ</t>
    </rPh>
    <rPh sb="1" eb="2">
      <t>ヤナギ</t>
    </rPh>
    <rPh sb="2" eb="5">
      <t>ハツタロウ</t>
    </rPh>
    <phoneticPr fontId="2"/>
  </si>
  <si>
    <t>四国中央市豊岡町長田364</t>
    <rPh sb="0" eb="5">
      <t>ｓ</t>
    </rPh>
    <rPh sb="5" eb="7">
      <t>トヨオカ</t>
    </rPh>
    <rPh sb="7" eb="8">
      <t>マチ</t>
    </rPh>
    <rPh sb="8" eb="10">
      <t>ナガタ</t>
    </rPh>
    <phoneticPr fontId="3"/>
  </si>
  <si>
    <t>25-0670</t>
    <phoneticPr fontId="2"/>
  </si>
  <si>
    <t>会長</t>
    <rPh sb="0" eb="2">
      <t>カイチョウ</t>
    </rPh>
    <phoneticPr fontId="2"/>
  </si>
  <si>
    <t>今井康浩</t>
    <rPh sb="0" eb="4">
      <t>イマイ</t>
    </rPh>
    <phoneticPr fontId="2"/>
  </si>
  <si>
    <t>四国中央市具定町308-1</t>
    <rPh sb="0" eb="5">
      <t>ｓ</t>
    </rPh>
    <rPh sb="5" eb="7">
      <t>グジョウ</t>
    </rPh>
    <rPh sb="7" eb="8">
      <t>チョウ</t>
    </rPh>
    <phoneticPr fontId="2"/>
  </si>
  <si>
    <t>23-6987</t>
    <phoneticPr fontId="2"/>
  </si>
  <si>
    <t>副会長</t>
    <rPh sb="0" eb="3">
      <t>フクカイチョウ</t>
    </rPh>
    <phoneticPr fontId="2"/>
  </si>
  <si>
    <t>山内義久</t>
    <rPh sb="0" eb="2">
      <t>ヤマウチ</t>
    </rPh>
    <rPh sb="2" eb="4">
      <t>ヨシヒサ</t>
    </rPh>
    <phoneticPr fontId="2"/>
  </si>
  <si>
    <t>監査</t>
  </si>
  <si>
    <t>宗次英子</t>
  </si>
  <si>
    <t>事務局</t>
  </si>
  <si>
    <t>石川竜郎</t>
  </si>
  <si>
    <t>薦田あかね</t>
  </si>
  <si>
    <t>幹事</t>
    <rPh sb="0" eb="2">
      <t>カンジ</t>
    </rPh>
    <phoneticPr fontId="2"/>
  </si>
  <si>
    <t>会計</t>
    <rPh sb="0" eb="2">
      <t>カイケイ</t>
    </rPh>
    <phoneticPr fontId="2"/>
  </si>
  <si>
    <t>会計監査</t>
    <rPh sb="0" eb="2">
      <t>カイケイ</t>
    </rPh>
    <rPh sb="2" eb="4">
      <t>カンサ</t>
    </rPh>
    <phoneticPr fontId="2"/>
  </si>
  <si>
    <t>大西博文</t>
    <phoneticPr fontId="2"/>
  </si>
  <si>
    <t>曽我部雅勝</t>
    <phoneticPr fontId="2"/>
  </si>
  <si>
    <t>大久保宏茂</t>
    <phoneticPr fontId="2"/>
  </si>
  <si>
    <t>合田直子</t>
    <phoneticPr fontId="2"/>
  </si>
  <si>
    <t>阿部一恵</t>
    <phoneticPr fontId="2"/>
  </si>
  <si>
    <t>長原芽美</t>
    <phoneticPr fontId="2"/>
  </si>
  <si>
    <t>尾藤幸衛</t>
    <phoneticPr fontId="2"/>
  </si>
  <si>
    <t>阿部佳人</t>
    <phoneticPr fontId="2"/>
  </si>
  <si>
    <t>近藤純夫</t>
    <phoneticPr fontId="2"/>
  </si>
  <si>
    <t>井上訓臣</t>
    <phoneticPr fontId="2"/>
  </si>
  <si>
    <t>74-4737</t>
    <phoneticPr fontId="2"/>
  </si>
  <si>
    <t>24-8843</t>
    <phoneticPr fontId="2"/>
  </si>
  <si>
    <t>四国中央市土居町蕪崎795</t>
    <phoneticPr fontId="2"/>
  </si>
  <si>
    <t>58-5762</t>
    <phoneticPr fontId="2"/>
  </si>
  <si>
    <t>四国中央市金生町下分1215-2</t>
    <phoneticPr fontId="2"/>
  </si>
  <si>
    <t>四国中央市妻鳥町102-1　三好ｱﾊﾟｰﾄ101</t>
    <rPh sb="0" eb="5">
      <t>ｓ</t>
    </rPh>
    <rPh sb="5" eb="6">
      <t>ツマ</t>
    </rPh>
    <rPh sb="6" eb="7">
      <t>トリ</t>
    </rPh>
    <rPh sb="7" eb="8">
      <t>チョウ</t>
    </rPh>
    <rPh sb="14" eb="16">
      <t>ミヨシ</t>
    </rPh>
    <phoneticPr fontId="2"/>
  </si>
  <si>
    <t>090-5275-4598</t>
  </si>
  <si>
    <t>090-5275-4598</t>
    <phoneticPr fontId="2"/>
  </si>
  <si>
    <t>四国中央市土居町上野2175-2</t>
    <phoneticPr fontId="2"/>
  </si>
  <si>
    <t>四国中央市豊岡町大町1892-26</t>
    <phoneticPr fontId="2"/>
  </si>
  <si>
    <t>四国中央市中之庄町1594-2</t>
    <phoneticPr fontId="2"/>
  </si>
  <si>
    <t>24-3664</t>
    <phoneticPr fontId="2"/>
  </si>
  <si>
    <t>四国中央市川之江町2900-6</t>
    <phoneticPr fontId="2"/>
  </si>
  <si>
    <t>56-5802</t>
    <phoneticPr fontId="2"/>
  </si>
  <si>
    <t>四国中央市川之江町1489-5</t>
    <phoneticPr fontId="2"/>
  </si>
  <si>
    <t>四国中央市土居町上野3647</t>
    <phoneticPr fontId="2"/>
  </si>
  <si>
    <t>74-3876</t>
    <phoneticPr fontId="2"/>
  </si>
  <si>
    <t>加盟団体名　　　バドミントン協会</t>
    <rPh sb="0" eb="2">
      <t>カメイ</t>
    </rPh>
    <rPh sb="2" eb="4">
      <t>ダンタイ</t>
    </rPh>
    <rPh sb="4" eb="5">
      <t>メイ</t>
    </rPh>
    <rPh sb="14" eb="16">
      <t>キョウカイ</t>
    </rPh>
    <phoneticPr fontId="2"/>
  </si>
  <si>
    <t>住　　　所</t>
    <rPh sb="0" eb="1">
      <t>ジュウ</t>
    </rPh>
    <rPh sb="4" eb="5">
      <t>ショ</t>
    </rPh>
    <phoneticPr fontId="2"/>
  </si>
  <si>
    <t>連　絡　先</t>
    <rPh sb="0" eb="1">
      <t>レン</t>
    </rPh>
    <rPh sb="2" eb="3">
      <t>ラク</t>
    </rPh>
    <rPh sb="4" eb="5">
      <t>サキ</t>
    </rPh>
    <phoneticPr fontId="2"/>
  </si>
  <si>
    <t>連絡事項
全般連絡先</t>
    <rPh sb="0" eb="2">
      <t>レンラク</t>
    </rPh>
    <rPh sb="2" eb="4">
      <t>ジコウ</t>
    </rPh>
    <rPh sb="5" eb="7">
      <t>ゼンパン</t>
    </rPh>
    <rPh sb="7" eb="10">
      <t>レンラクサキ</t>
    </rPh>
    <phoneticPr fontId="2"/>
  </si>
  <si>
    <t>※体育協会よりの連絡事項全般に関することの連絡先を必ず明記してください。</t>
    <rPh sb="1" eb="3">
      <t>タイイク</t>
    </rPh>
    <rPh sb="3" eb="5">
      <t>キョウカイ</t>
    </rPh>
    <rPh sb="8" eb="10">
      <t>レンラク</t>
    </rPh>
    <rPh sb="10" eb="12">
      <t>ジコウ</t>
    </rPh>
    <rPh sb="12" eb="14">
      <t>ゼンパン</t>
    </rPh>
    <rPh sb="15" eb="16">
      <t>カン</t>
    </rPh>
    <rPh sb="21" eb="24">
      <t>レンラクサキ</t>
    </rPh>
    <rPh sb="25" eb="26">
      <t>カナラ</t>
    </rPh>
    <rPh sb="27" eb="29">
      <t>メイキ</t>
    </rPh>
    <phoneticPr fontId="2"/>
  </si>
  <si>
    <t>予定人数</t>
    <rPh sb="0" eb="2">
      <t>ヨテイ</t>
    </rPh>
    <rPh sb="2" eb="4">
      <t>ニンズウ</t>
    </rPh>
    <phoneticPr fontId="2"/>
  </si>
  <si>
    <t>事　業　名</t>
    <rPh sb="0" eb="1">
      <t>コト</t>
    </rPh>
    <rPh sb="2" eb="3">
      <t>ギョウ</t>
    </rPh>
    <rPh sb="4" eb="5">
      <t>メイ</t>
    </rPh>
    <phoneticPr fontId="2"/>
  </si>
  <si>
    <t>以上</t>
    <rPh sb="0" eb="2">
      <t>イジョウ</t>
    </rPh>
    <phoneticPr fontId="2"/>
  </si>
  <si>
    <r>
      <t>市内ﾊﾞﾄﾞﾐﾝﾄﾝ人口の把握、及び体育</t>
    </r>
    <r>
      <rPr>
        <u/>
        <sz val="12"/>
        <rFont val="ＭＳ Ｐ明朝"/>
        <family val="1"/>
        <charset val="128"/>
      </rPr>
      <t>助成金算出基礎</t>
    </r>
    <r>
      <rPr>
        <sz val="12"/>
        <rFont val="ＭＳ Ｐ明朝"/>
        <family val="1"/>
        <charset val="128"/>
      </rPr>
      <t>になります。</t>
    </r>
    <rPh sb="0" eb="1">
      <t>シ</t>
    </rPh>
    <rPh sb="1" eb="2">
      <t>ナイ</t>
    </rPh>
    <rPh sb="10" eb="12">
      <t>ジンコウ</t>
    </rPh>
    <rPh sb="13" eb="15">
      <t>ハアク</t>
    </rPh>
    <rPh sb="16" eb="17">
      <t>オヨ</t>
    </rPh>
    <rPh sb="18" eb="20">
      <t>タイイク</t>
    </rPh>
    <rPh sb="20" eb="23">
      <t>ジョセイキン</t>
    </rPh>
    <rPh sb="23" eb="25">
      <t>サンシュツ</t>
    </rPh>
    <rPh sb="25" eb="27">
      <t>キソ</t>
    </rPh>
    <phoneticPr fontId="2"/>
  </si>
  <si>
    <t>ﾁｰﾑﾒﾝﾊﾞｰ氏名</t>
    <rPh sb="8" eb="9">
      <t>シ</t>
    </rPh>
    <rPh sb="9" eb="10">
      <t>メイ</t>
    </rPh>
    <phoneticPr fontId="2"/>
  </si>
  <si>
    <t>収入</t>
    <rPh sb="0" eb="2">
      <t>シュウニュウ</t>
    </rPh>
    <phoneticPr fontId="2"/>
  </si>
  <si>
    <t>体育協会補助金</t>
    <rPh sb="0" eb="2">
      <t>タイイク</t>
    </rPh>
    <rPh sb="2" eb="4">
      <t>キョウカイ</t>
    </rPh>
    <rPh sb="4" eb="7">
      <t>ホジョキン</t>
    </rPh>
    <phoneticPr fontId="2"/>
  </si>
  <si>
    <t>利息</t>
    <rPh sb="0" eb="2">
      <t>リソク</t>
    </rPh>
    <phoneticPr fontId="2"/>
  </si>
  <si>
    <t>合計</t>
    <rPh sb="0" eb="2">
      <t>ゴウケイ</t>
    </rPh>
    <phoneticPr fontId="2"/>
  </si>
  <si>
    <t>支出</t>
    <rPh sb="0" eb="2">
      <t>シシュツ</t>
    </rPh>
    <phoneticPr fontId="2"/>
  </si>
  <si>
    <t>費　　目</t>
    <rPh sb="0" eb="1">
      <t>ヒ</t>
    </rPh>
    <rPh sb="3" eb="4">
      <t>メ</t>
    </rPh>
    <phoneticPr fontId="2"/>
  </si>
  <si>
    <t>摘　　要</t>
    <rPh sb="0" eb="1">
      <t>テキ</t>
    </rPh>
    <rPh sb="3" eb="4">
      <t>ヨウ</t>
    </rPh>
    <phoneticPr fontId="2"/>
  </si>
  <si>
    <t>スポーツアドベンチャー</t>
    <phoneticPr fontId="2"/>
  </si>
  <si>
    <t>協会団体負担金</t>
    <rPh sb="0" eb="2">
      <t>キョウカイ</t>
    </rPh>
    <rPh sb="2" eb="4">
      <t>ダンタイ</t>
    </rPh>
    <rPh sb="4" eb="7">
      <t>フタンキン</t>
    </rPh>
    <phoneticPr fontId="2"/>
  </si>
  <si>
    <t>協会個人負担金</t>
    <rPh sb="0" eb="2">
      <t>キョウカイ</t>
    </rPh>
    <rPh sb="2" eb="4">
      <t>コジン</t>
    </rPh>
    <rPh sb="4" eb="7">
      <t>フタンキン</t>
    </rPh>
    <phoneticPr fontId="2"/>
  </si>
  <si>
    <t>交通費</t>
    <rPh sb="0" eb="3">
      <t>コウツウヒ</t>
    </rPh>
    <phoneticPr fontId="2"/>
  </si>
  <si>
    <t>消耗費</t>
    <rPh sb="0" eb="2">
      <t>ショウモウ</t>
    </rPh>
    <rPh sb="2" eb="3">
      <t>ヒ</t>
    </rPh>
    <phoneticPr fontId="2"/>
  </si>
  <si>
    <t>事務所費</t>
    <rPh sb="0" eb="2">
      <t>ジム</t>
    </rPh>
    <rPh sb="2" eb="3">
      <t>ショ</t>
    </rPh>
    <rPh sb="3" eb="4">
      <t>ヒ</t>
    </rPh>
    <phoneticPr fontId="2"/>
  </si>
  <si>
    <t>通信費</t>
    <rPh sb="0" eb="3">
      <t>ツウシンヒ</t>
    </rPh>
    <phoneticPr fontId="2"/>
  </si>
  <si>
    <t>総収入</t>
    <rPh sb="0" eb="3">
      <t>ソウシュウニュウ</t>
    </rPh>
    <phoneticPr fontId="2"/>
  </si>
  <si>
    <t>総支出</t>
    <rPh sb="0" eb="3">
      <t>ソウシシュツ</t>
    </rPh>
    <phoneticPr fontId="2"/>
  </si>
  <si>
    <t>次年度繰越</t>
    <rPh sb="0" eb="3">
      <t>ジネンド</t>
    </rPh>
    <rPh sb="3" eb="5">
      <t>クリコシ</t>
    </rPh>
    <phoneticPr fontId="2"/>
  </si>
  <si>
    <t>監査報告</t>
    <rPh sb="0" eb="2">
      <t>カンサ</t>
    </rPh>
    <rPh sb="2" eb="4">
      <t>ホウコク</t>
    </rPh>
    <phoneticPr fontId="2"/>
  </si>
  <si>
    <t>関係書類照合の上、上記のとおり相違ないことを確認しました。</t>
    <rPh sb="0" eb="2">
      <t>カンケイ</t>
    </rPh>
    <rPh sb="2" eb="4">
      <t>ショルイ</t>
    </rPh>
    <rPh sb="4" eb="6">
      <t>ショウゴウ</t>
    </rPh>
    <rPh sb="7" eb="8">
      <t>ウエ</t>
    </rPh>
    <rPh sb="9" eb="11">
      <t>ジョウキ</t>
    </rPh>
    <rPh sb="15" eb="17">
      <t>ソウイ</t>
    </rPh>
    <rPh sb="22" eb="24">
      <t>カクニン</t>
    </rPh>
    <phoneticPr fontId="2"/>
  </si>
  <si>
    <t>井上 訓臣</t>
    <rPh sb="0" eb="2">
      <t>イノウエ</t>
    </rPh>
    <rPh sb="3" eb="4">
      <t>クン</t>
    </rPh>
    <rPh sb="4" eb="5">
      <t>シン</t>
    </rPh>
    <phoneticPr fontId="2"/>
  </si>
  <si>
    <t>近藤 純夫</t>
    <rPh sb="0" eb="2">
      <t>コンドウ</t>
    </rPh>
    <rPh sb="3" eb="5">
      <t>スミオ</t>
    </rPh>
    <phoneticPr fontId="2"/>
  </si>
  <si>
    <t>三島運動公園体育館　小会議室</t>
    <rPh sb="0" eb="2">
      <t>ミシマ</t>
    </rPh>
    <rPh sb="2" eb="6">
      <t>ウンドウコウエン</t>
    </rPh>
    <rPh sb="6" eb="9">
      <t>タイイクカン</t>
    </rPh>
    <rPh sb="10" eb="11">
      <t>ショウ</t>
    </rPh>
    <rPh sb="11" eb="14">
      <t>カイギシツ</t>
    </rPh>
    <phoneticPr fontId="2"/>
  </si>
  <si>
    <t>尾崎謙二</t>
    <rPh sb="0" eb="2">
      <t>オザキ</t>
    </rPh>
    <rPh sb="2" eb="4">
      <t>ケンジ</t>
    </rPh>
    <phoneticPr fontId="2"/>
  </si>
  <si>
    <t>四国中央市村松町723-4</t>
    <rPh sb="0" eb="5">
      <t>ｓ</t>
    </rPh>
    <rPh sb="5" eb="7">
      <t>ムラマツ</t>
    </rPh>
    <rPh sb="7" eb="8">
      <t>チョウ</t>
    </rPh>
    <phoneticPr fontId="2"/>
  </si>
  <si>
    <t>24-8843</t>
    <phoneticPr fontId="2"/>
  </si>
  <si>
    <t>四国中央市土居町天満546-1</t>
    <rPh sb="0" eb="5">
      <t>ｓ</t>
    </rPh>
    <rPh sb="5" eb="8">
      <t>ドイチョウ</t>
    </rPh>
    <rPh sb="8" eb="10">
      <t>テンマン</t>
    </rPh>
    <phoneticPr fontId="2"/>
  </si>
  <si>
    <t>090-1177-9391</t>
    <phoneticPr fontId="2"/>
  </si>
  <si>
    <t>090-1177-6398</t>
    <phoneticPr fontId="2"/>
  </si>
  <si>
    <t>090-9779-7462</t>
    <phoneticPr fontId="2"/>
  </si>
  <si>
    <t>74-3645</t>
    <phoneticPr fontId="2"/>
  </si>
  <si>
    <t>090-5271-8532</t>
    <phoneticPr fontId="2"/>
  </si>
  <si>
    <t>090-1324-0484</t>
    <phoneticPr fontId="2"/>
  </si>
  <si>
    <t>四国中央市豊岡町大町2540-72</t>
    <rPh sb="0" eb="5">
      <t>ｓ</t>
    </rPh>
    <phoneticPr fontId="2"/>
  </si>
  <si>
    <t>090-2780-8555</t>
    <phoneticPr fontId="2"/>
  </si>
  <si>
    <t>四国中央市土居町天満1-2</t>
    <phoneticPr fontId="2"/>
  </si>
  <si>
    <t>四国中央市上柏町1038-1</t>
    <rPh sb="0" eb="5">
      <t>ｓ</t>
    </rPh>
    <rPh sb="5" eb="8">
      <t>カ</t>
    </rPh>
    <phoneticPr fontId="3"/>
  </si>
  <si>
    <t>会長　今井康浩</t>
    <rPh sb="0" eb="2">
      <t>カイチョウ</t>
    </rPh>
    <rPh sb="3" eb="7">
      <t>イマイ</t>
    </rPh>
    <phoneticPr fontId="2"/>
  </si>
  <si>
    <t>２次ﾘｰｸﾞ</t>
    <rPh sb="1" eb="2">
      <t>ジ</t>
    </rPh>
    <phoneticPr fontId="2"/>
  </si>
  <si>
    <t>１次ﾘｰｸﾞ</t>
    <rPh sb="1" eb="2">
      <t>ジ</t>
    </rPh>
    <phoneticPr fontId="2"/>
  </si>
  <si>
    <t>市内　小学・中学・高校生</t>
    <rPh sb="0" eb="2">
      <t>シナイ</t>
    </rPh>
    <rPh sb="3" eb="5">
      <t>ショウガク</t>
    </rPh>
    <rPh sb="6" eb="8">
      <t>チュウガク</t>
    </rPh>
    <rPh sb="9" eb="12">
      <t>コウコウセイ</t>
    </rPh>
    <phoneticPr fontId="2"/>
  </si>
  <si>
    <t>ｸﾗﾌﾞ名（学校名）</t>
    <rPh sb="4" eb="5">
      <t>メイ</t>
    </rPh>
    <rPh sb="6" eb="8">
      <t>ガッコウ</t>
    </rPh>
    <rPh sb="8" eb="9">
      <t>メイ</t>
    </rPh>
    <phoneticPr fontId="2"/>
  </si>
  <si>
    <t>四国中央市バドミントン協会</t>
  </si>
  <si>
    <t>①練習場所と曜日・時間、②おおよその練習人数、③ＰＲなどあれば書いてください。　</t>
    <rPh sb="31" eb="32">
      <t>カ</t>
    </rPh>
    <phoneticPr fontId="2"/>
  </si>
  <si>
    <t>電話　　</t>
    <rPh sb="0" eb="2">
      <t>デンワ</t>
    </rPh>
    <phoneticPr fontId="2"/>
  </si>
  <si>
    <t>代理（氏名）　　</t>
    <rPh sb="0" eb="2">
      <t>ダイリ</t>
    </rPh>
    <rPh sb="3" eb="5">
      <t>シメイ</t>
    </rPh>
    <phoneticPr fontId="2"/>
  </si>
  <si>
    <t>代表者住所　　</t>
    <rPh sb="0" eb="3">
      <t>ダイヒョウシャ</t>
    </rPh>
    <rPh sb="3" eb="5">
      <t>ジュウショ</t>
    </rPh>
    <phoneticPr fontId="2"/>
  </si>
  <si>
    <t>電話　</t>
    <rPh sb="0" eb="2">
      <t>デンワ</t>
    </rPh>
    <phoneticPr fontId="2"/>
  </si>
  <si>
    <t>代表者氏名　　</t>
    <rPh sb="0" eb="3">
      <t>ダイヒョウシャ</t>
    </rPh>
    <rPh sb="3" eb="5">
      <t>シメイ</t>
    </rPh>
    <phoneticPr fontId="2"/>
  </si>
  <si>
    <t>　　　　〒799-0301　四国中央市妻鳥町102-1　三好ｱﾊﾟｰﾄ101</t>
    <rPh sb="14" eb="19">
      <t>ｓ</t>
    </rPh>
    <rPh sb="19" eb="20">
      <t>ツマ</t>
    </rPh>
    <rPh sb="20" eb="21">
      <t>トリ</t>
    </rPh>
    <rPh sb="21" eb="22">
      <t>チョウ</t>
    </rPh>
    <rPh sb="28" eb="30">
      <t>ミヨシ</t>
    </rPh>
    <phoneticPr fontId="2"/>
  </si>
  <si>
    <r>
      <t>提出先：バドミントン協会　事務局　石川竜郎　　　</t>
    </r>
    <r>
      <rPr>
        <sz val="10"/>
        <rFont val="ＭＳ Ｐ明朝"/>
        <family val="1"/>
        <charset val="128"/>
      </rPr>
      <t>TEL　090-5275-4598</t>
    </r>
    <rPh sb="0" eb="2">
      <t>テイシュツ</t>
    </rPh>
    <rPh sb="2" eb="3">
      <t>サキ</t>
    </rPh>
    <rPh sb="10" eb="12">
      <t>キョウカイ</t>
    </rPh>
    <rPh sb="13" eb="16">
      <t>ジムキョク</t>
    </rPh>
    <rPh sb="17" eb="19">
      <t>イシカワ</t>
    </rPh>
    <rPh sb="19" eb="21">
      <t>タツオ</t>
    </rPh>
    <phoneticPr fontId="2"/>
  </si>
  <si>
    <t>多数の方々にｲﾍﾞﾝﾄの案内等を行っていきたいと考えています。</t>
    <rPh sb="0" eb="2">
      <t>タスウ</t>
    </rPh>
    <rPh sb="3" eb="5">
      <t>カタガタ</t>
    </rPh>
    <rPh sb="12" eb="14">
      <t>アンナイ</t>
    </rPh>
    <rPh sb="14" eb="15">
      <t>トウ</t>
    </rPh>
    <rPh sb="16" eb="17">
      <t>オコナ</t>
    </rPh>
    <rPh sb="24" eb="25">
      <t>カンガ</t>
    </rPh>
    <phoneticPr fontId="2"/>
  </si>
  <si>
    <r>
      <t>　市内ﾁｰﾑ代表者の方に</t>
    </r>
    <r>
      <rPr>
        <u/>
        <sz val="12"/>
        <rFont val="ＭＳ Ｐ明朝"/>
        <family val="1"/>
        <charset val="128"/>
      </rPr>
      <t>毎年登録をお願い</t>
    </r>
    <r>
      <rPr>
        <sz val="12"/>
        <rFont val="ＭＳ Ｐ明朝"/>
        <family val="1"/>
        <charset val="128"/>
      </rPr>
      <t>しています。</t>
    </r>
    <rPh sb="1" eb="3">
      <t>シナイ</t>
    </rPh>
    <rPh sb="6" eb="9">
      <t>ダイヒョウシャ</t>
    </rPh>
    <rPh sb="10" eb="11">
      <t>カタ</t>
    </rPh>
    <rPh sb="12" eb="14">
      <t>マイトシ</t>
    </rPh>
    <rPh sb="14" eb="16">
      <t>トウロク</t>
    </rPh>
    <rPh sb="18" eb="19">
      <t>ネガ</t>
    </rPh>
    <phoneticPr fontId="2"/>
  </si>
  <si>
    <t>　　　　　各ﾁｰﾑ代表者殿</t>
    <rPh sb="5" eb="6">
      <t>カク</t>
    </rPh>
    <rPh sb="9" eb="12">
      <t>ダイヒョウシャ</t>
    </rPh>
    <rPh sb="12" eb="13">
      <t>ドノ</t>
    </rPh>
    <phoneticPr fontId="2"/>
  </si>
  <si>
    <t>シャトル買い取り</t>
    <rPh sb="4" eb="5">
      <t>カ</t>
    </rPh>
    <rPh sb="6" eb="7">
      <t>ト</t>
    </rPh>
    <phoneticPr fontId="2"/>
  </si>
  <si>
    <t>スポーツ振興事業助成金</t>
    <rPh sb="4" eb="6">
      <t>シンコウ</t>
    </rPh>
    <rPh sb="6" eb="8">
      <t>ジギョウ</t>
    </rPh>
    <rPh sb="8" eb="11">
      <t>ジョセイキン</t>
    </rPh>
    <phoneticPr fontId="2"/>
  </si>
  <si>
    <t>2000円×100ﾁｰﾑ</t>
    <rPh sb="4" eb="5">
      <t>エン</t>
    </rPh>
    <phoneticPr fontId="2"/>
  </si>
  <si>
    <t>　　（６）その他</t>
    <rPh sb="7" eb="8">
      <t>タ</t>
    </rPh>
    <phoneticPr fontId="2"/>
  </si>
  <si>
    <t>予備費</t>
    <rPh sb="0" eb="3">
      <t>ヨビヒ</t>
    </rPh>
    <phoneticPr fontId="2"/>
  </si>
  <si>
    <t>練習場所・曜日：</t>
    <rPh sb="0" eb="2">
      <t>レンシュウ</t>
    </rPh>
    <rPh sb="2" eb="4">
      <t>バショ</t>
    </rPh>
    <rPh sb="5" eb="7">
      <t>ヨウビ</t>
    </rPh>
    <phoneticPr fontId="2"/>
  </si>
  <si>
    <t>練習人数：約　　　　人</t>
    <rPh sb="0" eb="2">
      <t>レンシュウ</t>
    </rPh>
    <rPh sb="2" eb="4">
      <t>ニンズウ</t>
    </rPh>
    <rPh sb="5" eb="6">
      <t>ヤク</t>
    </rPh>
    <rPh sb="10" eb="11">
      <t>ヒト</t>
    </rPh>
    <phoneticPr fontId="2"/>
  </si>
  <si>
    <r>
      <t xml:space="preserve">メール可。用紙ﾃﾞｰﾀは四国中央市ﾊﾞﾄﾞﾐﾝﾄﾝ協会HPの </t>
    </r>
    <r>
      <rPr>
        <sz val="11"/>
        <rFont val="ＭＳ Ｐゴシック"/>
        <family val="3"/>
        <charset val="128"/>
      </rPr>
      <t>協会登録用紙</t>
    </r>
    <r>
      <rPr>
        <sz val="11"/>
        <rFont val="ＭＳ Ｐ明朝"/>
        <family val="1"/>
        <charset val="128"/>
      </rPr>
      <t xml:space="preserve"> をｸﾘｯｸ</t>
    </r>
    <rPh sb="3" eb="4">
      <t>カ</t>
    </rPh>
    <rPh sb="5" eb="7">
      <t>ヨウシ</t>
    </rPh>
    <phoneticPr fontId="2"/>
  </si>
  <si>
    <t>月日</t>
    <rPh sb="0" eb="2">
      <t>ツキヒ</t>
    </rPh>
    <phoneticPr fontId="2"/>
  </si>
  <si>
    <t>項目</t>
    <rPh sb="0" eb="2">
      <t>コウモク</t>
    </rPh>
    <phoneticPr fontId="2"/>
  </si>
  <si>
    <t>残高</t>
    <rPh sb="0" eb="2">
      <t>ザンダカ</t>
    </rPh>
    <phoneticPr fontId="2"/>
  </si>
  <si>
    <t>前年度繰越</t>
    <rPh sb="0" eb="3">
      <t>ゼンネンド</t>
    </rPh>
    <rPh sb="3" eb="4">
      <t>ク</t>
    </rPh>
    <rPh sb="4" eb="5">
      <t>コ</t>
    </rPh>
    <phoneticPr fontId="2"/>
  </si>
  <si>
    <t>四国中央市体育協会加盟団体負担金</t>
    <rPh sb="0" eb="5">
      <t>ｓ</t>
    </rPh>
    <rPh sb="5" eb="7">
      <t>タイイク</t>
    </rPh>
    <rPh sb="7" eb="9">
      <t>キョウカイ</t>
    </rPh>
    <rPh sb="9" eb="11">
      <t>カメイ</t>
    </rPh>
    <rPh sb="11" eb="13">
      <t>ダンタイ</t>
    </rPh>
    <rPh sb="13" eb="16">
      <t>フタンキン</t>
    </rPh>
    <phoneticPr fontId="2"/>
  </si>
  <si>
    <t>ｺﾋﾟｰ用紙、ｲﾝｸ、ﾃｰﾌﾟ等</t>
    <rPh sb="4" eb="6">
      <t>ヨウシ</t>
    </rPh>
    <rPh sb="15" eb="16">
      <t>トウ</t>
    </rPh>
    <phoneticPr fontId="2"/>
  </si>
  <si>
    <t>会議室利用等</t>
    <rPh sb="0" eb="3">
      <t>カイギシツ</t>
    </rPh>
    <rPh sb="3" eb="5">
      <t>リヨウ</t>
    </rPh>
    <rPh sb="5" eb="6">
      <t>ナド</t>
    </rPh>
    <phoneticPr fontId="2"/>
  </si>
  <si>
    <t>実績金額</t>
    <rPh sb="0" eb="2">
      <t>ジッセキ</t>
    </rPh>
    <rPh sb="2" eb="4">
      <t>キンガク</t>
    </rPh>
    <phoneticPr fontId="2"/>
  </si>
  <si>
    <t>計画金額</t>
    <rPh sb="0" eb="2">
      <t>ケイカク</t>
    </rPh>
    <rPh sb="2" eb="4">
      <t>キンガク</t>
    </rPh>
    <phoneticPr fontId="2"/>
  </si>
  <si>
    <t>事務機器（消耗品）</t>
    <rPh sb="0" eb="2">
      <t>ジム</t>
    </rPh>
    <rPh sb="2" eb="4">
      <t>キキ</t>
    </rPh>
    <rPh sb="5" eb="7">
      <t>ショウモウ</t>
    </rPh>
    <rPh sb="7" eb="8">
      <t>ヒン</t>
    </rPh>
    <phoneticPr fontId="2"/>
  </si>
  <si>
    <t>前年度繰越</t>
    <rPh sb="0" eb="1">
      <t>ゼン</t>
    </rPh>
    <rPh sb="3" eb="5">
      <t>クリコシ</t>
    </rPh>
    <phoneticPr fontId="2"/>
  </si>
  <si>
    <t>　　　　　　※ＨＰにﾁｰﾑ名を掲載することで、新しく始める方の参考になります。</t>
    <rPh sb="13" eb="14">
      <t>メイ</t>
    </rPh>
    <rPh sb="15" eb="17">
      <t>ケイサイ</t>
    </rPh>
    <rPh sb="23" eb="24">
      <t>アタラ</t>
    </rPh>
    <rPh sb="26" eb="27">
      <t>ハジ</t>
    </rPh>
    <rPh sb="29" eb="30">
      <t>カタ</t>
    </rPh>
    <rPh sb="31" eb="33">
      <t>サンコウ</t>
    </rPh>
    <phoneticPr fontId="2"/>
  </si>
  <si>
    <t>　　　　　　※他の競技団体と重複可。</t>
    <rPh sb="7" eb="8">
      <t>タ</t>
    </rPh>
    <rPh sb="9" eb="11">
      <t>キョウギ</t>
    </rPh>
    <rPh sb="11" eb="13">
      <t>ダンタイ</t>
    </rPh>
    <rPh sb="14" eb="16">
      <t>ジュウフク</t>
    </rPh>
    <rPh sb="16" eb="17">
      <t>カ</t>
    </rPh>
    <phoneticPr fontId="2"/>
  </si>
  <si>
    <t>TEL　080-3162-0918</t>
    <phoneticPr fontId="2"/>
  </si>
  <si>
    <t>場所：　伊予三島運動公園体育館</t>
    <rPh sb="0" eb="2">
      <t>バショ</t>
    </rPh>
    <rPh sb="4" eb="8">
      <t>イヨミシマ</t>
    </rPh>
    <rPh sb="8" eb="12">
      <t>ウンドウコウエン</t>
    </rPh>
    <rPh sb="12" eb="15">
      <t>タイイクカン</t>
    </rPh>
    <phoneticPr fontId="2"/>
  </si>
  <si>
    <t>費用：　一人１００円／回</t>
    <rPh sb="0" eb="2">
      <t>ヒヨウ</t>
    </rPh>
    <rPh sb="4" eb="6">
      <t>ヒトリ</t>
    </rPh>
    <rPh sb="9" eb="10">
      <t>エン</t>
    </rPh>
    <rPh sb="11" eb="12">
      <t>カイ</t>
    </rPh>
    <phoneticPr fontId="2"/>
  </si>
  <si>
    <t>内容：　基礎を中心にバドミントンを始めるきっかけ作りを目指します。</t>
    <rPh sb="0" eb="2">
      <t>ナイヨウ</t>
    </rPh>
    <rPh sb="4" eb="6">
      <t>キソ</t>
    </rPh>
    <rPh sb="7" eb="9">
      <t>チュウシン</t>
    </rPh>
    <rPh sb="17" eb="18">
      <t>ハジ</t>
    </rPh>
    <rPh sb="24" eb="25">
      <t>ツク</t>
    </rPh>
    <rPh sb="27" eb="29">
      <t>メザ</t>
    </rPh>
    <phoneticPr fontId="2"/>
  </si>
  <si>
    <t>　　　</t>
    <phoneticPr fontId="2"/>
  </si>
  <si>
    <t>　　　　コーチも子供と一緒にやっている方々３名です。最近子供が増えたので、</t>
    <rPh sb="8" eb="10">
      <t>コドモ</t>
    </rPh>
    <rPh sb="11" eb="13">
      <t>イッショ</t>
    </rPh>
    <rPh sb="19" eb="21">
      <t>カタガタ</t>
    </rPh>
    <rPh sb="22" eb="23">
      <t>メイ</t>
    </rPh>
    <rPh sb="26" eb="28">
      <t>サイキン</t>
    </rPh>
    <rPh sb="28" eb="30">
      <t>コドモ</t>
    </rPh>
    <rPh sb="31" eb="32">
      <t>フ</t>
    </rPh>
    <phoneticPr fontId="2"/>
  </si>
  <si>
    <t>　　　　保護者の協力を求めています。</t>
    <rPh sb="4" eb="7">
      <t>ホゴシャ</t>
    </rPh>
    <rPh sb="8" eb="10">
      <t>キョウリョク</t>
    </rPh>
    <rPh sb="11" eb="12">
      <t>モト</t>
    </rPh>
    <phoneticPr fontId="2"/>
  </si>
  <si>
    <t>連絡先：　長原（090-1329-0945）</t>
    <rPh sb="0" eb="3">
      <t>レンラクサキ</t>
    </rPh>
    <rPh sb="5" eb="7">
      <t>ナガハラ</t>
    </rPh>
    <phoneticPr fontId="2"/>
  </si>
  <si>
    <t>電話</t>
    <rPh sb="0" eb="2">
      <t>デンワ</t>
    </rPh>
    <phoneticPr fontId="2"/>
  </si>
  <si>
    <t>住所</t>
    <rPh sb="0" eb="2">
      <t>ジュウショ</t>
    </rPh>
    <phoneticPr fontId="2"/>
  </si>
  <si>
    <t>参加者氏名</t>
    <rPh sb="0" eb="3">
      <t>サンカシャ</t>
    </rPh>
    <rPh sb="3" eb="5">
      <t>シメイ</t>
    </rPh>
    <phoneticPr fontId="2"/>
  </si>
  <si>
    <t>年齢・学校</t>
    <rPh sb="0" eb="2">
      <t>ネンレイ</t>
    </rPh>
    <rPh sb="3" eb="5">
      <t>ガッコウ</t>
    </rPh>
    <phoneticPr fontId="2"/>
  </si>
  <si>
    <t>　　　　　　増えすぎたら、制限する場合がありますのでご了承ください。</t>
    <rPh sb="6" eb="7">
      <t>フ</t>
    </rPh>
    <rPh sb="13" eb="15">
      <t>セイゲン</t>
    </rPh>
    <rPh sb="17" eb="19">
      <t>バアイ</t>
    </rPh>
    <rPh sb="27" eb="29">
      <t>リョウショウ</t>
    </rPh>
    <phoneticPr fontId="2"/>
  </si>
  <si>
    <t>申込責任者</t>
    <rPh sb="0" eb="2">
      <t>モウシコミ</t>
    </rPh>
    <rPh sb="2" eb="5">
      <t>セキニンシャ</t>
    </rPh>
    <phoneticPr fontId="2"/>
  </si>
  <si>
    <t>日時：　土曜日１８時～２０時　　場所が取れない時は休みで、その都度連絡します。</t>
    <rPh sb="0" eb="2">
      <t>ニチジ</t>
    </rPh>
    <rPh sb="4" eb="7">
      <t>ドヨウビ</t>
    </rPh>
    <rPh sb="9" eb="10">
      <t>ジ</t>
    </rPh>
    <rPh sb="13" eb="14">
      <t>ジ</t>
    </rPh>
    <rPh sb="23" eb="24">
      <t>ジ</t>
    </rPh>
    <phoneticPr fontId="2"/>
  </si>
  <si>
    <t>　　　　　　各自でスポーツ保険に加入してください。</t>
    <rPh sb="6" eb="8">
      <t>カクジ</t>
    </rPh>
    <rPh sb="13" eb="15">
      <t>ホケン</t>
    </rPh>
    <rPh sb="16" eb="18">
      <t>カニュウ</t>
    </rPh>
    <phoneticPr fontId="2"/>
  </si>
  <si>
    <t>　　　　　　教室中の事故については、自己責任でお願いします。</t>
    <rPh sb="6" eb="8">
      <t>キョウシツ</t>
    </rPh>
    <rPh sb="8" eb="9">
      <t>チュウ</t>
    </rPh>
    <rPh sb="10" eb="12">
      <t>ジコ</t>
    </rPh>
    <rPh sb="18" eb="20">
      <t>ジコ</t>
    </rPh>
    <rPh sb="20" eb="22">
      <t>セキニン</t>
    </rPh>
    <rPh sb="24" eb="25">
      <t>ネガ</t>
    </rPh>
    <phoneticPr fontId="2"/>
  </si>
  <si>
    <t>　　　　　　そのため、学生以下は保護者が責任を持って見てください。</t>
    <rPh sb="11" eb="13">
      <t>ガクセイ</t>
    </rPh>
    <rPh sb="13" eb="15">
      <t>イカ</t>
    </rPh>
    <rPh sb="16" eb="19">
      <t>ホゴシャ</t>
    </rPh>
    <rPh sb="20" eb="22">
      <t>セキニン</t>
    </rPh>
    <rPh sb="23" eb="24">
      <t>モ</t>
    </rPh>
    <rPh sb="26" eb="27">
      <t>ミ</t>
    </rPh>
    <phoneticPr fontId="2"/>
  </si>
  <si>
    <t>　　　　　　家で試してみましょう。</t>
    <rPh sb="6" eb="7">
      <t>イエ</t>
    </rPh>
    <rPh sb="8" eb="9">
      <t>タメ</t>
    </rPh>
    <phoneticPr fontId="2"/>
  </si>
  <si>
    <t>対象者：　ラケットを振れる方。　ラケット・シューズ持参のこと。</t>
    <rPh sb="0" eb="3">
      <t>タイショウシャ</t>
    </rPh>
    <rPh sb="10" eb="11">
      <t>フ</t>
    </rPh>
    <rPh sb="13" eb="14">
      <t>カタ</t>
    </rPh>
    <rPh sb="25" eb="27">
      <t>ジサン</t>
    </rPh>
    <phoneticPr fontId="2"/>
  </si>
  <si>
    <t>　　　　　　たまに、羽根が当たらず悲しんで帰られる方がいます。</t>
    <rPh sb="10" eb="12">
      <t>ハネ</t>
    </rPh>
    <rPh sb="13" eb="14">
      <t>ア</t>
    </rPh>
    <rPh sb="17" eb="18">
      <t>カナ</t>
    </rPh>
    <rPh sb="21" eb="22">
      <t>カエ</t>
    </rPh>
    <rPh sb="25" eb="26">
      <t>カタ</t>
    </rPh>
    <phoneticPr fontId="2"/>
  </si>
  <si>
    <t>　　　連絡先が明確でないと連絡できません。</t>
    <rPh sb="3" eb="6">
      <t>レンラクサキ</t>
    </rPh>
    <rPh sb="7" eb="9">
      <t>メイカク</t>
    </rPh>
    <rPh sb="13" eb="15">
      <t>レンラク</t>
    </rPh>
    <phoneticPr fontId="2"/>
  </si>
  <si>
    <t>　　　　　初回体験時は無料。</t>
    <rPh sb="5" eb="7">
      <t>ショカイ</t>
    </rPh>
    <rPh sb="7" eb="9">
      <t>タイケン</t>
    </rPh>
    <rPh sb="9" eb="10">
      <t>ジ</t>
    </rPh>
    <rPh sb="11" eb="13">
      <t>ムリョウ</t>
    </rPh>
    <phoneticPr fontId="2"/>
  </si>
  <si>
    <t>三島運動公園体育館　サブアリーナ</t>
    <rPh sb="0" eb="2">
      <t>ミシマ</t>
    </rPh>
    <rPh sb="2" eb="6">
      <t>ウンドウコウエン</t>
    </rPh>
    <rPh sb="6" eb="9">
      <t>タイイクカン</t>
    </rPh>
    <phoneticPr fontId="2"/>
  </si>
  <si>
    <t>　　男子ダブルス　　２部　　３部　　４部　　５部　　初心者</t>
    <rPh sb="2" eb="4">
      <t>ダンシ</t>
    </rPh>
    <rPh sb="11" eb="12">
      <t>ブ</t>
    </rPh>
    <rPh sb="15" eb="16">
      <t>ブ</t>
    </rPh>
    <rPh sb="19" eb="20">
      <t>ブ</t>
    </rPh>
    <rPh sb="23" eb="24">
      <t>ブ</t>
    </rPh>
    <rPh sb="26" eb="29">
      <t>ショシンシャ</t>
    </rPh>
    <phoneticPr fontId="2"/>
  </si>
  <si>
    <t>　　女子ダブルス　　２部　　３部　　４部　　５部　　初心者</t>
    <rPh sb="2" eb="4">
      <t>ジョシ</t>
    </rPh>
    <rPh sb="11" eb="12">
      <t>ブ</t>
    </rPh>
    <rPh sb="15" eb="16">
      <t>ブ</t>
    </rPh>
    <rPh sb="19" eb="20">
      <t>ブ</t>
    </rPh>
    <rPh sb="23" eb="24">
      <t>ブ</t>
    </rPh>
    <rPh sb="26" eb="29">
      <t>ショシンシャ</t>
    </rPh>
    <phoneticPr fontId="2"/>
  </si>
  <si>
    <r>
      <t>　　　　</t>
    </r>
    <r>
      <rPr>
        <u/>
        <sz val="11"/>
        <rFont val="ＭＳ Ｐ明朝"/>
        <family val="1"/>
        <charset val="128"/>
      </rPr>
      <t>上のクラスで申し込みして下さい。組み合わせは協会一任。</t>
    </r>
    <rPh sb="4" eb="5">
      <t>ウエ</t>
    </rPh>
    <rPh sb="10" eb="11">
      <t>モウ</t>
    </rPh>
    <rPh sb="12" eb="13">
      <t>コ</t>
    </rPh>
    <rPh sb="16" eb="17">
      <t>クダ</t>
    </rPh>
    <rPh sb="20" eb="21">
      <t>ク</t>
    </rPh>
    <rPh sb="22" eb="23">
      <t>ア</t>
    </rPh>
    <rPh sb="26" eb="28">
      <t>キョウカイ</t>
    </rPh>
    <rPh sb="28" eb="30">
      <t>イチニン</t>
    </rPh>
    <phoneticPr fontId="2"/>
  </si>
  <si>
    <r>
      <t>　　　　</t>
    </r>
    <r>
      <rPr>
        <u/>
        <sz val="12"/>
        <rFont val="ＭＳ Ｐゴシック"/>
        <family val="3"/>
        <charset val="128"/>
      </rPr>
      <t>前年度</t>
    </r>
    <r>
      <rPr>
        <u/>
        <sz val="11"/>
        <rFont val="ＭＳ Ｐ明朝"/>
        <family val="1"/>
        <charset val="128"/>
      </rPr>
      <t>優勝、準優勝者（三チーム以上で試合を行った）はペアが変わっても</t>
    </r>
    <rPh sb="4" eb="7">
      <t>ゼンネンド</t>
    </rPh>
    <rPh sb="7" eb="9">
      <t>ユウショウ</t>
    </rPh>
    <rPh sb="10" eb="13">
      <t>ジュンユウショウ</t>
    </rPh>
    <rPh sb="13" eb="14">
      <t>シャ</t>
    </rPh>
    <rPh sb="15" eb="16">
      <t>３</t>
    </rPh>
    <rPh sb="19" eb="21">
      <t>イジョウ</t>
    </rPh>
    <rPh sb="22" eb="24">
      <t>シアイ</t>
    </rPh>
    <rPh sb="25" eb="26">
      <t>オコナ</t>
    </rPh>
    <rPh sb="33" eb="34">
      <t>カ</t>
    </rPh>
    <phoneticPr fontId="2"/>
  </si>
  <si>
    <r>
      <t>　　　　</t>
    </r>
    <r>
      <rPr>
        <u/>
        <sz val="11"/>
        <rFont val="ＭＳ Ｐ明朝"/>
        <family val="1"/>
        <charset val="128"/>
      </rPr>
      <t>クラス分けは参加人数により変更する可能性があります。</t>
    </r>
    <rPh sb="7" eb="8">
      <t>ワ</t>
    </rPh>
    <rPh sb="10" eb="12">
      <t>サンカ</t>
    </rPh>
    <rPh sb="12" eb="14">
      <t>ニンズウ</t>
    </rPh>
    <rPh sb="17" eb="19">
      <t>ヘンコウ</t>
    </rPh>
    <rPh sb="21" eb="24">
      <t>カノウセイ</t>
    </rPh>
    <phoneticPr fontId="2"/>
  </si>
  <si>
    <t>　　　　　　　電話番号</t>
    <rPh sb="7" eb="9">
      <t>デンワ</t>
    </rPh>
    <rPh sb="9" eb="11">
      <t>バンゴウ</t>
    </rPh>
    <phoneticPr fontId="2"/>
  </si>
  <si>
    <t>混合ダブルス　１部　　２部　　３部　　４部　　初心者(経験3年未満)</t>
    <rPh sb="0" eb="2">
      <t>コンゴウ</t>
    </rPh>
    <rPh sb="8" eb="9">
      <t>ブ</t>
    </rPh>
    <rPh sb="12" eb="13">
      <t>ブ</t>
    </rPh>
    <rPh sb="16" eb="17">
      <t>ブ</t>
    </rPh>
    <rPh sb="20" eb="21">
      <t>ブ</t>
    </rPh>
    <rPh sb="23" eb="26">
      <t>ショシンシャ</t>
    </rPh>
    <rPh sb="27" eb="29">
      <t>ケイケン</t>
    </rPh>
    <rPh sb="30" eb="31">
      <t>ネン</t>
    </rPh>
    <rPh sb="31" eb="33">
      <t>ミマン</t>
    </rPh>
    <phoneticPr fontId="2"/>
  </si>
  <si>
    <t>10名応援</t>
    <rPh sb="2" eb="3">
      <t>メイ</t>
    </rPh>
    <rPh sb="3" eb="5">
      <t>オウエン</t>
    </rPh>
    <phoneticPr fontId="2"/>
  </si>
  <si>
    <t>土居アリーナ</t>
    <rPh sb="0" eb="2">
      <t>ドイ</t>
    </rPh>
    <phoneticPr fontId="2"/>
  </si>
  <si>
    <t>四国総合県予選大会（松山）手伝い（薦田）</t>
    <rPh sb="0" eb="2">
      <t>シコク</t>
    </rPh>
    <rPh sb="2" eb="4">
      <t>ソウゴウ</t>
    </rPh>
    <rPh sb="4" eb="5">
      <t>ケン</t>
    </rPh>
    <rPh sb="5" eb="7">
      <t>ヨセン</t>
    </rPh>
    <rPh sb="7" eb="9">
      <t>タイカイ</t>
    </rPh>
    <rPh sb="10" eb="12">
      <t>マツヤマ</t>
    </rPh>
    <rPh sb="13" eb="15">
      <t>テツダ</t>
    </rPh>
    <rPh sb="17" eb="19">
      <t>コモダ</t>
    </rPh>
    <phoneticPr fontId="2"/>
  </si>
  <si>
    <t>　弁当代</t>
    <rPh sb="1" eb="3">
      <t>ベントウ</t>
    </rPh>
    <rPh sb="3" eb="4">
      <t>ダイ</t>
    </rPh>
    <phoneticPr fontId="2"/>
  </si>
  <si>
    <t>300名</t>
    <rPh sb="3" eb="4">
      <t>メイ</t>
    </rPh>
    <phoneticPr fontId="2"/>
  </si>
  <si>
    <t>1位ｸﾞﾙｰﾌﾟで
ﾘｰｸﾞ戦</t>
    <rPh sb="1" eb="2">
      <t>イ</t>
    </rPh>
    <phoneticPr fontId="2"/>
  </si>
  <si>
    <t>（例）32名の場合</t>
    <rPh sb="5" eb="6">
      <t>メイ</t>
    </rPh>
    <rPh sb="7" eb="9">
      <t>バアイ</t>
    </rPh>
    <phoneticPr fontId="2"/>
  </si>
  <si>
    <t>2位ｸﾞﾙｰﾌﾟで
ﾘｰｸﾞ戦</t>
    <rPh sb="1" eb="2">
      <t>イ</t>
    </rPh>
    <phoneticPr fontId="2"/>
  </si>
  <si>
    <t>3位ｸﾞﾙｰﾌﾟで
ﾘｰｸﾞ戦</t>
    <rPh sb="1" eb="2">
      <t>イ</t>
    </rPh>
    <phoneticPr fontId="2"/>
  </si>
  <si>
    <t>4位ｸﾞﾙｰﾌﾟで
ﾘｰｸﾞ戦</t>
    <rPh sb="1" eb="2">
      <t>イ</t>
    </rPh>
    <phoneticPr fontId="2"/>
  </si>
  <si>
    <t>参加費は当日徴収　　　1,000円（１日保険代込み）</t>
    <rPh sb="4" eb="6">
      <t>トウジツ</t>
    </rPh>
    <rPh sb="6" eb="8">
      <t>チョウシュウ</t>
    </rPh>
    <rPh sb="16" eb="17">
      <t>エン</t>
    </rPh>
    <rPh sb="19" eb="20">
      <t>ヒ</t>
    </rPh>
    <rPh sb="20" eb="22">
      <t>ホケン</t>
    </rPh>
    <rPh sb="22" eb="23">
      <t>ダイ</t>
    </rPh>
    <rPh sb="23" eb="24">
      <t>コ</t>
    </rPh>
    <phoneticPr fontId="2"/>
  </si>
  <si>
    <t>3次ﾘｰｸﾞ</t>
    <rPh sb="1" eb="2">
      <t>ジ</t>
    </rPh>
    <phoneticPr fontId="2"/>
  </si>
  <si>
    <t>第２１回川之江クラブ対抗</t>
    <rPh sb="0" eb="1">
      <t>ダイ</t>
    </rPh>
    <rPh sb="3" eb="4">
      <t>カイ</t>
    </rPh>
    <rPh sb="4" eb="7">
      <t>カワノエ</t>
    </rPh>
    <rPh sb="10" eb="12">
      <t>タイコウ</t>
    </rPh>
    <phoneticPr fontId="2"/>
  </si>
  <si>
    <t>第６回初太郎杯　市内大会</t>
    <rPh sb="0" eb="1">
      <t>ダイ</t>
    </rPh>
    <rPh sb="2" eb="3">
      <t>カイ</t>
    </rPh>
    <rPh sb="3" eb="6">
      <t>ハツタロウ</t>
    </rPh>
    <rPh sb="6" eb="7">
      <t>ハイ</t>
    </rPh>
    <rPh sb="8" eb="9">
      <t>シ</t>
    </rPh>
    <rPh sb="9" eb="10">
      <t>ナイ</t>
    </rPh>
    <rPh sb="10" eb="12">
      <t>タイカイ</t>
    </rPh>
    <phoneticPr fontId="2"/>
  </si>
  <si>
    <t>第１３回四国中央ミックスオープン</t>
    <rPh sb="0" eb="1">
      <t>ダイ</t>
    </rPh>
    <rPh sb="3" eb="4">
      <t>カイ</t>
    </rPh>
    <rPh sb="4" eb="6">
      <t>シコク</t>
    </rPh>
    <rPh sb="6" eb="8">
      <t>チュウオウ</t>
    </rPh>
    <phoneticPr fontId="2"/>
  </si>
  <si>
    <t>第１３回スポーツアドベンチャー</t>
    <rPh sb="0" eb="1">
      <t>ダイ</t>
    </rPh>
    <rPh sb="3" eb="4">
      <t>カイ</t>
    </rPh>
    <phoneticPr fontId="2"/>
  </si>
  <si>
    <t>第１３回市民スポーツ祭</t>
    <rPh sb="0" eb="1">
      <t>ダイ</t>
    </rPh>
    <rPh sb="3" eb="4">
      <t>カイ</t>
    </rPh>
    <rPh sb="4" eb="6">
      <t>シミン</t>
    </rPh>
    <rPh sb="10" eb="11">
      <t>サイ</t>
    </rPh>
    <phoneticPr fontId="2"/>
  </si>
  <si>
    <t>第７回会長杯 市内学生シングルス普及大会</t>
    <rPh sb="0" eb="1">
      <t>ダイ</t>
    </rPh>
    <rPh sb="2" eb="3">
      <t>カイ</t>
    </rPh>
    <rPh sb="3" eb="5">
      <t>カイチョウ</t>
    </rPh>
    <rPh sb="5" eb="6">
      <t>ハイ</t>
    </rPh>
    <rPh sb="7" eb="8">
      <t>シ</t>
    </rPh>
    <rPh sb="8" eb="9">
      <t>ナイ</t>
    </rPh>
    <rPh sb="9" eb="11">
      <t>ガクセイ</t>
    </rPh>
    <rPh sb="16" eb="18">
      <t>フキュウ</t>
    </rPh>
    <rPh sb="18" eb="20">
      <t>タイカイ</t>
    </rPh>
    <phoneticPr fontId="2"/>
  </si>
  <si>
    <t>第１５回四国中央市オープン</t>
    <rPh sb="0" eb="1">
      <t>ダイ</t>
    </rPh>
    <rPh sb="3" eb="4">
      <t>カイ</t>
    </rPh>
    <rPh sb="4" eb="9">
      <t>ｓ</t>
    </rPh>
    <phoneticPr fontId="2"/>
  </si>
  <si>
    <t>第８回会長杯 市内シングルス普及大会</t>
    <rPh sb="0" eb="1">
      <t>ダイ</t>
    </rPh>
    <rPh sb="2" eb="3">
      <t>カイ</t>
    </rPh>
    <rPh sb="3" eb="5">
      <t>カイチョウ</t>
    </rPh>
    <rPh sb="5" eb="6">
      <t>ハイ</t>
    </rPh>
    <rPh sb="7" eb="8">
      <t>シ</t>
    </rPh>
    <rPh sb="8" eb="9">
      <t>ナイ</t>
    </rPh>
    <rPh sb="14" eb="16">
      <t>フキュウ</t>
    </rPh>
    <rPh sb="16" eb="18">
      <t>タイカイ</t>
    </rPh>
    <phoneticPr fontId="2"/>
  </si>
  <si>
    <t>四国中央市体育協会個人登録料</t>
    <rPh sb="0" eb="5">
      <t>ｓ</t>
    </rPh>
    <rPh sb="5" eb="7">
      <t>タイイク</t>
    </rPh>
    <rPh sb="7" eb="9">
      <t>キョウカイ</t>
    </rPh>
    <rPh sb="9" eb="11">
      <t>コジン</t>
    </rPh>
    <rPh sb="11" eb="13">
      <t>トウロク</t>
    </rPh>
    <rPh sb="13" eb="14">
      <t>リョウ</t>
    </rPh>
    <phoneticPr fontId="2"/>
  </si>
  <si>
    <t>　　体育館使用料</t>
    <rPh sb="2" eb="5">
      <t>タイイクカン</t>
    </rPh>
    <rPh sb="5" eb="8">
      <t>シヨウリョウ</t>
    </rPh>
    <phoneticPr fontId="2"/>
  </si>
  <si>
    <t>　体育館使用料</t>
    <rPh sb="1" eb="4">
      <t>タイイクカン</t>
    </rPh>
    <rPh sb="4" eb="7">
      <t>シヨウリョウ</t>
    </rPh>
    <phoneticPr fontId="2"/>
  </si>
  <si>
    <t>　賞品</t>
    <rPh sb="1" eb="3">
      <t>ショウヒン</t>
    </rPh>
    <phoneticPr fontId="2"/>
  </si>
  <si>
    <t>2000円×40ﾁｰﾑ</t>
    <rPh sb="4" eb="5">
      <t>エン</t>
    </rPh>
    <phoneticPr fontId="2"/>
  </si>
  <si>
    <t>補助金</t>
    <rPh sb="0" eb="3">
      <t>ホジョキン</t>
    </rPh>
    <phoneticPr fontId="2"/>
  </si>
  <si>
    <t>県協会行事</t>
    <rPh sb="0" eb="1">
      <t>ケン</t>
    </rPh>
    <rPh sb="1" eb="3">
      <t>キョウカイ</t>
    </rPh>
    <rPh sb="3" eb="5">
      <t>ギョウジ</t>
    </rPh>
    <phoneticPr fontId="2"/>
  </si>
  <si>
    <t>１チーム　２，０００円</t>
    <phoneticPr fontId="2"/>
  </si>
  <si>
    <t>　　チーム　＝</t>
    <phoneticPr fontId="2"/>
  </si>
  <si>
    <t>電話番号　</t>
    <phoneticPr fontId="2"/>
  </si>
  <si>
    <t>住所　</t>
    <phoneticPr fontId="2"/>
  </si>
  <si>
    <t>申込責任者　氏名　</t>
    <phoneticPr fontId="2"/>
  </si>
  <si>
    <t>　　　　（過去５回の実績を目安にしています。）</t>
    <rPh sb="5" eb="7">
      <t>カコ</t>
    </rPh>
    <rPh sb="8" eb="9">
      <t>カイ</t>
    </rPh>
    <rPh sb="10" eb="12">
      <t>ジッセキ</t>
    </rPh>
    <rPh sb="13" eb="15">
      <t>メヤス</t>
    </rPh>
    <phoneticPr fontId="2"/>
  </si>
  <si>
    <r>
      <t>　　　　</t>
    </r>
    <r>
      <rPr>
        <u/>
        <sz val="11"/>
        <rFont val="ＭＳ Ｐ明朝"/>
        <family val="1"/>
        <charset val="128"/>
      </rPr>
      <t>クラス分け、組み合せは、参加人数で変更する可能性があります。本部一任とします。</t>
    </r>
    <rPh sb="7" eb="8">
      <t>ワ</t>
    </rPh>
    <rPh sb="10" eb="11">
      <t>ク</t>
    </rPh>
    <rPh sb="12" eb="13">
      <t>アワ</t>
    </rPh>
    <rPh sb="16" eb="18">
      <t>サンカ</t>
    </rPh>
    <rPh sb="18" eb="20">
      <t>ニンズウ</t>
    </rPh>
    <rPh sb="21" eb="23">
      <t>ヘンコウ</t>
    </rPh>
    <rPh sb="25" eb="28">
      <t>カノウセイ</t>
    </rPh>
    <rPh sb="34" eb="36">
      <t>ホンブ</t>
    </rPh>
    <rPh sb="36" eb="38">
      <t>イチニン</t>
    </rPh>
    <phoneticPr fontId="2"/>
  </si>
  <si>
    <r>
      <t>　　　　</t>
    </r>
    <r>
      <rPr>
        <u/>
        <sz val="12"/>
        <rFont val="ＭＳ Ｐゴシック"/>
        <family val="3"/>
        <charset val="128"/>
      </rPr>
      <t>前回</t>
    </r>
    <r>
      <rPr>
        <u/>
        <sz val="11"/>
        <rFont val="ＭＳ Ｐ明朝"/>
        <family val="1"/>
        <charset val="128"/>
      </rPr>
      <t>の優勝者と準優勝者は、ペアが替わっても上のクラスで申し込みの事。</t>
    </r>
    <rPh sb="4" eb="6">
      <t>ゼンカイ</t>
    </rPh>
    <rPh sb="7" eb="10">
      <t>ユウショウシャ</t>
    </rPh>
    <rPh sb="11" eb="14">
      <t>ジュンユウショウ</t>
    </rPh>
    <rPh sb="14" eb="15">
      <t>シャ</t>
    </rPh>
    <rPh sb="20" eb="21">
      <t>カ</t>
    </rPh>
    <rPh sb="25" eb="26">
      <t>ウエ</t>
    </rPh>
    <rPh sb="31" eb="32">
      <t>モウ</t>
    </rPh>
    <rPh sb="33" eb="34">
      <t>コ</t>
    </rPh>
    <rPh sb="36" eb="37">
      <t>コト</t>
    </rPh>
    <phoneticPr fontId="2"/>
  </si>
  <si>
    <t>日時</t>
    <phoneticPr fontId="2"/>
  </si>
  <si>
    <t>（フリガナ）</t>
    <phoneticPr fontId="2"/>
  </si>
  <si>
    <t>２１点３ゲーム　（参加数により変更する場合もあります）</t>
    <rPh sb="2" eb="3">
      <t>テン</t>
    </rPh>
    <rPh sb="9" eb="11">
      <t>サンカ</t>
    </rPh>
    <rPh sb="11" eb="12">
      <t>スウ</t>
    </rPh>
    <rPh sb="15" eb="17">
      <t>ヘンコウ</t>
    </rPh>
    <rPh sb="19" eb="21">
      <t>バアイ</t>
    </rPh>
    <phoneticPr fontId="2"/>
  </si>
  <si>
    <t>　　　　（過去５回の実績を目安にします。）</t>
    <rPh sb="5" eb="7">
      <t>カコ</t>
    </rPh>
    <rPh sb="8" eb="9">
      <t>カイ</t>
    </rPh>
    <rPh sb="10" eb="12">
      <t>ジッセキ</t>
    </rPh>
    <rPh sb="13" eb="15">
      <t>メヤス</t>
    </rPh>
    <phoneticPr fontId="2"/>
  </si>
  <si>
    <t>尚、クラス分けは参加人数により変更する可能性があります。</t>
    <rPh sb="0" eb="1">
      <t>ナオ</t>
    </rPh>
    <rPh sb="5" eb="6">
      <t>ワ</t>
    </rPh>
    <rPh sb="8" eb="10">
      <t>サンカ</t>
    </rPh>
    <rPh sb="10" eb="12">
      <t>ニンズウ</t>
    </rPh>
    <rPh sb="15" eb="17">
      <t>ヘンコウ</t>
    </rPh>
    <rPh sb="19" eb="22">
      <t>カノウセイ</t>
    </rPh>
    <phoneticPr fontId="2"/>
  </si>
  <si>
    <t>お願いします。（組合せは協会一任）</t>
    <rPh sb="1" eb="2">
      <t>ネガ</t>
    </rPh>
    <rPh sb="8" eb="10">
      <t>クミアワ</t>
    </rPh>
    <rPh sb="12" eb="14">
      <t>キョウカイ</t>
    </rPh>
    <rPh sb="14" eb="16">
      <t>イチニン</t>
    </rPh>
    <phoneticPr fontId="2"/>
  </si>
  <si>
    <t>昨年優勝・準優勝は、ペアが変わっても上のランクでエントリーを</t>
    <rPh sb="0" eb="2">
      <t>サクネン</t>
    </rPh>
    <rPh sb="2" eb="4">
      <t>ユウショウ</t>
    </rPh>
    <rPh sb="5" eb="8">
      <t>ジュンユウショウ</t>
    </rPh>
    <rPh sb="13" eb="14">
      <t>カ</t>
    </rPh>
    <rPh sb="18" eb="19">
      <t>ウエ</t>
    </rPh>
    <phoneticPr fontId="2"/>
  </si>
  <si>
    <t>市内ﾊﾞﾄﾞﾐﾝﾄﾝ愛好者。</t>
    <rPh sb="0" eb="2">
      <t>シナイ</t>
    </rPh>
    <rPh sb="10" eb="13">
      <t>アイコウシャ</t>
    </rPh>
    <phoneticPr fontId="2"/>
  </si>
  <si>
    <t>1位ｸﾞﾙｰﾌﾟ上位で
ﾘｰｸﾞ戦 Ａ</t>
    <rPh sb="1" eb="2">
      <t>イ</t>
    </rPh>
    <rPh sb="8" eb="10">
      <t>ジョウイ</t>
    </rPh>
    <phoneticPr fontId="2"/>
  </si>
  <si>
    <t>Ａ
1～4位</t>
    <rPh sb="5" eb="6">
      <t>イ</t>
    </rPh>
    <phoneticPr fontId="2"/>
  </si>
  <si>
    <t>1位ｸﾞﾙｰﾌﾟ下位で
ﾘｰｸﾞ戦　Ｂ</t>
    <rPh sb="1" eb="2">
      <t>イ</t>
    </rPh>
    <rPh sb="8" eb="10">
      <t>カイ</t>
    </rPh>
    <phoneticPr fontId="2"/>
  </si>
  <si>
    <t>Ｂ
1～4位</t>
    <rPh sb="5" eb="6">
      <t>イ</t>
    </rPh>
    <phoneticPr fontId="2"/>
  </si>
  <si>
    <t>ﾘｰｸﾞ3</t>
  </si>
  <si>
    <t>2位ｸﾞﾙｰﾌﾟ上位で
ﾘｰｸﾞ戦　Ｃ</t>
    <rPh sb="1" eb="2">
      <t>イ</t>
    </rPh>
    <rPh sb="8" eb="10">
      <t>ジョウイ</t>
    </rPh>
    <phoneticPr fontId="2"/>
  </si>
  <si>
    <t>Ｃ
1～4位</t>
    <rPh sb="5" eb="6">
      <t>イ</t>
    </rPh>
    <phoneticPr fontId="2"/>
  </si>
  <si>
    <t>ﾘｰｸﾞ4</t>
  </si>
  <si>
    <t>2位ｸﾞﾙｰﾌﾟ下位で
ﾘｰｸﾞ戦　Ｄ</t>
    <rPh sb="1" eb="2">
      <t>イ</t>
    </rPh>
    <rPh sb="8" eb="10">
      <t>カイ</t>
    </rPh>
    <phoneticPr fontId="2"/>
  </si>
  <si>
    <t>Ｄ
1～4位</t>
    <rPh sb="5" eb="6">
      <t>イ</t>
    </rPh>
    <phoneticPr fontId="2"/>
  </si>
  <si>
    <t>ﾘｰｸﾞ5</t>
  </si>
  <si>
    <t>Ｅ
1～4位</t>
    <rPh sb="5" eb="6">
      <t>イ</t>
    </rPh>
    <phoneticPr fontId="2"/>
  </si>
  <si>
    <t>ﾘｰｸﾞ6</t>
  </si>
  <si>
    <t>Ｆ
1～4位</t>
    <rPh sb="5" eb="6">
      <t>イ</t>
    </rPh>
    <phoneticPr fontId="2"/>
  </si>
  <si>
    <t>ﾘｰｸﾞ7</t>
  </si>
  <si>
    <t>4位ｸﾞﾙｰﾌﾟ上位で
ﾘｰｸﾞ戦　Ｇ</t>
    <rPh sb="1" eb="2">
      <t>イ</t>
    </rPh>
    <rPh sb="8" eb="10">
      <t>ジョウイ</t>
    </rPh>
    <phoneticPr fontId="2"/>
  </si>
  <si>
    <t>Ｇ
1～4位</t>
    <rPh sb="5" eb="6">
      <t>イ</t>
    </rPh>
    <phoneticPr fontId="2"/>
  </si>
  <si>
    <t>ﾘｰｸﾞ8</t>
  </si>
  <si>
    <t>Ｈ
1～4位</t>
    <rPh sb="5" eb="6">
      <t>イ</t>
    </rPh>
    <phoneticPr fontId="2"/>
  </si>
  <si>
    <t>〒799-0113　　四国中央市妻鳥町102-1　三好アパート１０１</t>
    <rPh sb="16" eb="17">
      <t>ツマ</t>
    </rPh>
    <rPh sb="17" eb="18">
      <t>トリ</t>
    </rPh>
    <rPh sb="18" eb="19">
      <t>チョウ</t>
    </rPh>
    <rPh sb="25" eb="27">
      <t>ミヨシ</t>
    </rPh>
    <phoneticPr fontId="2"/>
  </si>
  <si>
    <t>賞状は各ｸﾗｽ2位まで。　　☆空クジなしの抽選があります。</t>
    <rPh sb="3" eb="4">
      <t>カク</t>
    </rPh>
    <rPh sb="8" eb="9">
      <t>イ</t>
    </rPh>
    <rPh sb="15" eb="16">
      <t>カラ</t>
    </rPh>
    <rPh sb="21" eb="23">
      <t>チュウセン</t>
    </rPh>
    <phoneticPr fontId="2"/>
  </si>
  <si>
    <t>２１点３ゲーム　　ラリーポイント　（参加数により変更する場合もあります）</t>
    <phoneticPr fontId="2"/>
  </si>
  <si>
    <t>日本バドミントン協会現行規則及び大会運営規定により行う。</t>
    <phoneticPr fontId="2"/>
  </si>
  <si>
    <t>（過去５回の実績を目安にしています）</t>
    <rPh sb="1" eb="3">
      <t>カコ</t>
    </rPh>
    <rPh sb="4" eb="5">
      <t>カイ</t>
    </rPh>
    <rPh sb="6" eb="8">
      <t>ジッセキ</t>
    </rPh>
    <rPh sb="9" eb="11">
      <t>メヤス</t>
    </rPh>
    <phoneticPr fontId="2"/>
  </si>
  <si>
    <t>クラス分け､組み合せは､参加人数で変更する可能性があります。本部一任とします｡</t>
    <rPh sb="3" eb="4">
      <t>ワ</t>
    </rPh>
    <rPh sb="6" eb="7">
      <t>ク</t>
    </rPh>
    <rPh sb="8" eb="9">
      <t>アワ</t>
    </rPh>
    <rPh sb="12" eb="14">
      <t>サンカ</t>
    </rPh>
    <rPh sb="14" eb="16">
      <t>ニンズウ</t>
    </rPh>
    <rPh sb="17" eb="19">
      <t>ヘンコウ</t>
    </rPh>
    <rPh sb="21" eb="24">
      <t>カノウセイ</t>
    </rPh>
    <rPh sb="30" eb="32">
      <t>ホンブ</t>
    </rPh>
    <rPh sb="32" eb="34">
      <t>イチニン</t>
    </rPh>
    <phoneticPr fontId="2"/>
  </si>
  <si>
    <r>
      <rPr>
        <u/>
        <sz val="11"/>
        <color indexed="18"/>
        <rFont val="ＭＳ Ｐゴシック"/>
        <family val="3"/>
        <charset val="128"/>
      </rPr>
      <t>前回</t>
    </r>
    <r>
      <rPr>
        <u/>
        <sz val="11"/>
        <color indexed="18"/>
        <rFont val="ＭＳ Ｐ明朝"/>
        <family val="1"/>
        <charset val="128"/>
      </rPr>
      <t>の優勝者と準優勝者は、ペアが替わっても上のクラスで申し込みの事。</t>
    </r>
    <rPh sb="0" eb="2">
      <t>ゼンカイ</t>
    </rPh>
    <rPh sb="3" eb="6">
      <t>ユウショウシャ</t>
    </rPh>
    <rPh sb="7" eb="10">
      <t>ジュンユウショウ</t>
    </rPh>
    <rPh sb="10" eb="11">
      <t>シャ</t>
    </rPh>
    <rPh sb="16" eb="17">
      <t>カ</t>
    </rPh>
    <phoneticPr fontId="2"/>
  </si>
  <si>
    <t>　　女子ダブルス　　１部　　２部　　３部　　４部　　初心者</t>
    <rPh sb="11" eb="12">
      <t>ブ</t>
    </rPh>
    <phoneticPr fontId="2"/>
  </si>
  <si>
    <t>　　男子ダブルス　　１部　　２部　　３部　　４部　　初心者</t>
    <rPh sb="11" eb="12">
      <t>ブ</t>
    </rPh>
    <phoneticPr fontId="2"/>
  </si>
  <si>
    <t>ｽﾎﾟｰﾂ保険加入のこと。</t>
    <phoneticPr fontId="2"/>
  </si>
  <si>
    <t>ヨネックス</t>
    <phoneticPr fontId="2"/>
  </si>
  <si>
    <t>伊予三島運動公園　体育館（メイン、サブ）</t>
    <phoneticPr fontId="2"/>
  </si>
  <si>
    <t>住所　　</t>
    <rPh sb="0" eb="2">
      <t>ジュウショ</t>
    </rPh>
    <phoneticPr fontId="2"/>
  </si>
  <si>
    <t>シングルス終了後のお楽しみダブルスの結果で表彰を行う予定。</t>
    <rPh sb="5" eb="7">
      <t>シュウリョウ</t>
    </rPh>
    <rPh sb="7" eb="8">
      <t>ゴ</t>
    </rPh>
    <rPh sb="10" eb="11">
      <t>タノ</t>
    </rPh>
    <rPh sb="18" eb="20">
      <t>ケッカ</t>
    </rPh>
    <rPh sb="21" eb="23">
      <t>ヒョウショウ</t>
    </rPh>
    <rPh sb="24" eb="25">
      <t>オコナ</t>
    </rPh>
    <rPh sb="26" eb="28">
      <t>ヨテイ</t>
    </rPh>
    <phoneticPr fontId="2"/>
  </si>
  <si>
    <t>4位ｸﾞﾙｰﾌﾟ上位で
ﾘｰｸﾞ戦　Ｈ</t>
    <rPh sb="1" eb="2">
      <t>イ</t>
    </rPh>
    <rPh sb="8" eb="10">
      <t>ジョウイ</t>
    </rPh>
    <phoneticPr fontId="2"/>
  </si>
  <si>
    <t>3位ｸﾞﾙｰﾌﾟ上位で
ﾘｰｸﾞ戦 Ｆ</t>
    <rPh sb="1" eb="2">
      <t>イ</t>
    </rPh>
    <rPh sb="8" eb="10">
      <t>ジョウイ</t>
    </rPh>
    <phoneticPr fontId="2"/>
  </si>
  <si>
    <t>3位ｸﾞﾙｰﾌﾟ上位で
ﾘｰｸﾞ戦 Ｅ</t>
    <rPh sb="1" eb="2">
      <t>イ</t>
    </rPh>
    <rPh sb="8" eb="10">
      <t>ジョウイ</t>
    </rPh>
    <phoneticPr fontId="2"/>
  </si>
  <si>
    <t>及び学生は各ﾁｰﾑ監督推薦2名程度まで。</t>
    <rPh sb="0" eb="1">
      <t>オヨ</t>
    </rPh>
    <rPh sb="2" eb="4">
      <t>ガクセイ</t>
    </rPh>
    <rPh sb="5" eb="6">
      <t>カク</t>
    </rPh>
    <rPh sb="9" eb="11">
      <t>カントク</t>
    </rPh>
    <rPh sb="11" eb="13">
      <t>スイセン</t>
    </rPh>
    <rPh sb="14" eb="15">
      <t>メイ</t>
    </rPh>
    <rPh sb="15" eb="17">
      <t>テイド</t>
    </rPh>
    <phoneticPr fontId="2"/>
  </si>
  <si>
    <t>を図るため、シングルス終了後にお楽しみダブルスを行い、その結果で表彰します。</t>
    <rPh sb="1" eb="2">
      <t>ハカ</t>
    </rPh>
    <rPh sb="11" eb="13">
      <t>シュウリョウ</t>
    </rPh>
    <rPh sb="13" eb="14">
      <t>ゴ</t>
    </rPh>
    <rPh sb="16" eb="17">
      <t>タノ</t>
    </rPh>
    <rPh sb="24" eb="25">
      <t>オコナ</t>
    </rPh>
    <rPh sb="29" eb="31">
      <t>ケッカ</t>
    </rPh>
    <rPh sb="32" eb="34">
      <t>ヒョウショウ</t>
    </rPh>
    <phoneticPr fontId="2"/>
  </si>
  <si>
    <t>全員が同じだけゲームを行う方式で、普及を目的とします。順位にこだわらず、交流</t>
    <rPh sb="0" eb="2">
      <t>ゼンイン</t>
    </rPh>
    <rPh sb="3" eb="4">
      <t>オナ</t>
    </rPh>
    <rPh sb="11" eb="12">
      <t>オコナ</t>
    </rPh>
    <rPh sb="13" eb="15">
      <t>ホウシキ</t>
    </rPh>
    <rPh sb="17" eb="19">
      <t>フキュウ</t>
    </rPh>
    <rPh sb="19" eb="21">
      <t>モクテキ</t>
    </rPh>
    <rPh sb="20" eb="22">
      <t>モクテキ</t>
    </rPh>
    <rPh sb="27" eb="29">
      <t>ジュンイ</t>
    </rPh>
    <rPh sb="36" eb="38">
      <t>コウリュウ</t>
    </rPh>
    <phoneticPr fontId="2"/>
  </si>
  <si>
    <t>年齢
（学年）</t>
    <rPh sb="0" eb="2">
      <t>ネンレイ</t>
    </rPh>
    <rPh sb="4" eb="6">
      <t>ガクネン</t>
    </rPh>
    <phoneticPr fontId="2"/>
  </si>
  <si>
    <t>学生は学校名と学年を記入してください。</t>
    <rPh sb="0" eb="2">
      <t>ガクセイ</t>
    </rPh>
    <rPh sb="3" eb="6">
      <t>ガッコウメイ</t>
    </rPh>
    <rPh sb="7" eb="9">
      <t>ガクネン</t>
    </rPh>
    <rPh sb="10" eb="12">
      <t>キニュウ</t>
    </rPh>
    <phoneticPr fontId="2"/>
  </si>
  <si>
    <t>年齢</t>
    <rPh sb="0" eb="2">
      <t>ネンレイ</t>
    </rPh>
    <phoneticPr fontId="2"/>
  </si>
  <si>
    <r>
      <t>※</t>
    </r>
    <r>
      <rPr>
        <sz val="11"/>
        <color indexed="10"/>
        <rFont val="ＭＳ Ｐゴシック"/>
        <family val="3"/>
        <charset val="128"/>
      </rPr>
      <t>小学生は特別枠になります。年齢枠に学年を記入願います。</t>
    </r>
    <r>
      <rPr>
        <sz val="11"/>
        <rFont val="ＭＳ Ｐゴシック"/>
        <family val="3"/>
        <charset val="128"/>
      </rPr>
      <t>　例）　山田太郎　小２</t>
    </r>
    <rPh sb="1" eb="4">
      <t>ショウガクセイ</t>
    </rPh>
    <rPh sb="5" eb="7">
      <t>トクベツ</t>
    </rPh>
    <rPh sb="7" eb="8">
      <t>ワク</t>
    </rPh>
    <rPh sb="14" eb="16">
      <t>ネンレイ</t>
    </rPh>
    <rPh sb="16" eb="17">
      <t>ワク</t>
    </rPh>
    <rPh sb="18" eb="20">
      <t>ガクネン</t>
    </rPh>
    <rPh sb="21" eb="23">
      <t>キニュウ</t>
    </rPh>
    <rPh sb="23" eb="24">
      <t>ネガ</t>
    </rPh>
    <rPh sb="29" eb="30">
      <t>レイ</t>
    </rPh>
    <rPh sb="32" eb="34">
      <t>ヤマダ</t>
    </rPh>
    <rPh sb="34" eb="36">
      <t>タロウ</t>
    </rPh>
    <rPh sb="37" eb="38">
      <t>ショウ</t>
    </rPh>
    <phoneticPr fontId="2"/>
  </si>
  <si>
    <t>2019年度（令和元年度）</t>
    <rPh sb="4" eb="6">
      <t>ネンド</t>
    </rPh>
    <rPh sb="7" eb="9">
      <t>レイワ</t>
    </rPh>
    <rPh sb="9" eb="11">
      <t>ガンネン</t>
    </rPh>
    <rPh sb="11" eb="12">
      <t>ド</t>
    </rPh>
    <phoneticPr fontId="2"/>
  </si>
  <si>
    <t>　　（１）2018年度事業報告</t>
    <rPh sb="9" eb="10">
      <t>ネン</t>
    </rPh>
    <rPh sb="10" eb="11">
      <t>ド</t>
    </rPh>
    <rPh sb="11" eb="13">
      <t>ジギョウ</t>
    </rPh>
    <rPh sb="13" eb="15">
      <t>ホウコク</t>
    </rPh>
    <phoneticPr fontId="2"/>
  </si>
  <si>
    <t>　　（２）2019年度事業計画</t>
    <rPh sb="9" eb="10">
      <t>ネン</t>
    </rPh>
    <rPh sb="10" eb="11">
      <t>ド</t>
    </rPh>
    <rPh sb="11" eb="13">
      <t>ジギョウ</t>
    </rPh>
    <rPh sb="13" eb="15">
      <t>ケイカク</t>
    </rPh>
    <phoneticPr fontId="2"/>
  </si>
  <si>
    <t>　　（３）2018年度会計報告</t>
    <rPh sb="9" eb="10">
      <t>ネン</t>
    </rPh>
    <rPh sb="10" eb="11">
      <t>ド</t>
    </rPh>
    <rPh sb="11" eb="13">
      <t>カイケイ</t>
    </rPh>
    <rPh sb="13" eb="15">
      <t>ホウコク</t>
    </rPh>
    <phoneticPr fontId="2"/>
  </si>
  <si>
    <t>　　（４）2018年度監査報告</t>
    <rPh sb="9" eb="10">
      <t>ネン</t>
    </rPh>
    <rPh sb="10" eb="11">
      <t>ド</t>
    </rPh>
    <rPh sb="11" eb="13">
      <t>カンサ</t>
    </rPh>
    <rPh sb="13" eb="15">
      <t>ホウコク</t>
    </rPh>
    <phoneticPr fontId="2"/>
  </si>
  <si>
    <t>　　（５）2019年度収支予算</t>
    <rPh sb="9" eb="10">
      <t>ネン</t>
    </rPh>
    <rPh sb="10" eb="11">
      <t>ド</t>
    </rPh>
    <rPh sb="11" eb="13">
      <t>シュウシ</t>
    </rPh>
    <rPh sb="13" eb="15">
      <t>ヨサン</t>
    </rPh>
    <phoneticPr fontId="2"/>
  </si>
  <si>
    <t>2018年度事業報告書</t>
    <rPh sb="4" eb="5">
      <t>ネン</t>
    </rPh>
    <rPh sb="5" eb="6">
      <t>ド</t>
    </rPh>
    <rPh sb="6" eb="8">
      <t>ジギョウ</t>
    </rPh>
    <rPh sb="8" eb="10">
      <t>ホウコク</t>
    </rPh>
    <rPh sb="10" eb="11">
      <t>ショ</t>
    </rPh>
    <phoneticPr fontId="2"/>
  </si>
  <si>
    <t>2019年度事業計画書</t>
    <rPh sb="4" eb="5">
      <t>ネン</t>
    </rPh>
    <rPh sb="5" eb="6">
      <t>ド</t>
    </rPh>
    <rPh sb="6" eb="8">
      <t>ジギョウ</t>
    </rPh>
    <rPh sb="8" eb="10">
      <t>ケイカク</t>
    </rPh>
    <rPh sb="10" eb="11">
      <t>ショ</t>
    </rPh>
    <phoneticPr fontId="2"/>
  </si>
  <si>
    <t>第２２回川之江クラブ対抗</t>
    <rPh sb="0" eb="1">
      <t>ダイ</t>
    </rPh>
    <rPh sb="3" eb="4">
      <t>カイ</t>
    </rPh>
    <rPh sb="4" eb="7">
      <t>カワノエ</t>
    </rPh>
    <rPh sb="10" eb="12">
      <t>タイコウ</t>
    </rPh>
    <phoneticPr fontId="2"/>
  </si>
  <si>
    <t>第７回初太郎杯　市内大会</t>
    <rPh sb="0" eb="1">
      <t>ダイ</t>
    </rPh>
    <rPh sb="2" eb="3">
      <t>カイ</t>
    </rPh>
    <rPh sb="3" eb="6">
      <t>ハツタロウ</t>
    </rPh>
    <rPh sb="6" eb="7">
      <t>ハイ</t>
    </rPh>
    <rPh sb="8" eb="9">
      <t>シ</t>
    </rPh>
    <rPh sb="9" eb="10">
      <t>ナイ</t>
    </rPh>
    <rPh sb="10" eb="12">
      <t>タイカイ</t>
    </rPh>
    <phoneticPr fontId="2"/>
  </si>
  <si>
    <t>第１４回四国中央ミックスオープン</t>
    <rPh sb="0" eb="1">
      <t>ダイ</t>
    </rPh>
    <rPh sb="3" eb="4">
      <t>カイ</t>
    </rPh>
    <rPh sb="4" eb="6">
      <t>シコク</t>
    </rPh>
    <rPh sb="6" eb="8">
      <t>チュウオウ</t>
    </rPh>
    <phoneticPr fontId="2"/>
  </si>
  <si>
    <t>2019/9/末頃</t>
    <rPh sb="7" eb="8">
      <t>スエ</t>
    </rPh>
    <rPh sb="8" eb="9">
      <t>コロ</t>
    </rPh>
    <phoneticPr fontId="2"/>
  </si>
  <si>
    <t>第１４回スポーツアドベンチャー</t>
    <rPh sb="0" eb="1">
      <t>ダイ</t>
    </rPh>
    <rPh sb="3" eb="4">
      <t>カイ</t>
    </rPh>
    <phoneticPr fontId="2"/>
  </si>
  <si>
    <t>2019/11/</t>
    <phoneticPr fontId="2"/>
  </si>
  <si>
    <t>第１４回市民スポーツ祭</t>
    <rPh sb="0" eb="1">
      <t>ダイ</t>
    </rPh>
    <rPh sb="3" eb="4">
      <t>カイ</t>
    </rPh>
    <rPh sb="4" eb="6">
      <t>シミン</t>
    </rPh>
    <rPh sb="10" eb="11">
      <t>サイ</t>
    </rPh>
    <phoneticPr fontId="2"/>
  </si>
  <si>
    <t>第８回会長杯 市内学生シングルス普及大会</t>
    <rPh sb="0" eb="1">
      <t>ダイ</t>
    </rPh>
    <rPh sb="2" eb="3">
      <t>カイ</t>
    </rPh>
    <rPh sb="3" eb="5">
      <t>カイチョウ</t>
    </rPh>
    <rPh sb="5" eb="6">
      <t>ハイ</t>
    </rPh>
    <rPh sb="7" eb="8">
      <t>シ</t>
    </rPh>
    <rPh sb="8" eb="9">
      <t>ナイ</t>
    </rPh>
    <rPh sb="9" eb="11">
      <t>ガクセイ</t>
    </rPh>
    <rPh sb="16" eb="18">
      <t>フキュウ</t>
    </rPh>
    <rPh sb="18" eb="20">
      <t>タイカイ</t>
    </rPh>
    <phoneticPr fontId="2"/>
  </si>
  <si>
    <t>第１６回四国中央市オープン</t>
    <rPh sb="0" eb="1">
      <t>ダイ</t>
    </rPh>
    <rPh sb="3" eb="4">
      <t>カイ</t>
    </rPh>
    <rPh sb="4" eb="9">
      <t>ｓ</t>
    </rPh>
    <phoneticPr fontId="2"/>
  </si>
  <si>
    <t>第９回会長杯 市内シングルス普及大会</t>
    <rPh sb="0" eb="1">
      <t>ダイ</t>
    </rPh>
    <rPh sb="2" eb="3">
      <t>カイ</t>
    </rPh>
    <rPh sb="3" eb="5">
      <t>カイチョウ</t>
    </rPh>
    <rPh sb="5" eb="6">
      <t>ハイ</t>
    </rPh>
    <rPh sb="7" eb="8">
      <t>シ</t>
    </rPh>
    <rPh sb="8" eb="9">
      <t>ナイ</t>
    </rPh>
    <rPh sb="14" eb="16">
      <t>フキュウ</t>
    </rPh>
    <rPh sb="16" eb="18">
      <t>タイカイ</t>
    </rPh>
    <phoneticPr fontId="2"/>
  </si>
  <si>
    <t>2018年度収支決算書</t>
    <rPh sb="4" eb="5">
      <t>ネン</t>
    </rPh>
    <rPh sb="5" eb="6">
      <t>ド</t>
    </rPh>
    <rPh sb="6" eb="8">
      <t>シュウシ</t>
    </rPh>
    <rPh sb="8" eb="11">
      <t>ケッサンショ</t>
    </rPh>
    <phoneticPr fontId="2"/>
  </si>
  <si>
    <t>2017年度繰越金　417,869円</t>
    <rPh sb="4" eb="5">
      <t>ネン</t>
    </rPh>
    <rPh sb="5" eb="6">
      <t>ド</t>
    </rPh>
    <rPh sb="6" eb="8">
      <t>クリコシ</t>
    </rPh>
    <rPh sb="8" eb="9">
      <t>キン</t>
    </rPh>
    <rPh sb="17" eb="18">
      <t>エン</t>
    </rPh>
    <phoneticPr fontId="2"/>
  </si>
  <si>
    <t>郵送代　82円×27通</t>
    <rPh sb="0" eb="2">
      <t>ユウソウ</t>
    </rPh>
    <rPh sb="2" eb="3">
      <t>ダイ</t>
    </rPh>
    <rPh sb="6" eb="7">
      <t>エン</t>
    </rPh>
    <rPh sb="10" eb="11">
      <t>ツウ</t>
    </rPh>
    <phoneticPr fontId="2"/>
  </si>
  <si>
    <t>小会議室（総会）</t>
    <rPh sb="0" eb="1">
      <t>ショウ</t>
    </rPh>
    <rPh sb="1" eb="4">
      <t>カイギシツ</t>
    </rPh>
    <rPh sb="5" eb="7">
      <t>ソウカイ</t>
    </rPh>
    <phoneticPr fontId="2"/>
  </si>
  <si>
    <t>事務用品　（ダイキ）（インク、コピー用紙）</t>
    <rPh sb="0" eb="2">
      <t>ジム</t>
    </rPh>
    <rPh sb="2" eb="4">
      <t>ヨウヒン</t>
    </rPh>
    <rPh sb="18" eb="20">
      <t>ヨウシ</t>
    </rPh>
    <phoneticPr fontId="2"/>
  </si>
  <si>
    <t>事務用品　（文楽）（賞状用紙）</t>
    <rPh sb="0" eb="2">
      <t>ジム</t>
    </rPh>
    <rPh sb="2" eb="4">
      <t>ヨウヒン</t>
    </rPh>
    <rPh sb="6" eb="8">
      <t>ブンラク</t>
    </rPh>
    <rPh sb="10" eb="12">
      <t>ショウジョウ</t>
    </rPh>
    <rPh sb="12" eb="14">
      <t>ヨウシ</t>
    </rPh>
    <phoneticPr fontId="2"/>
  </si>
  <si>
    <t>第６回初太郎杯市内バドミントン大会</t>
    <rPh sb="0" eb="1">
      <t>ダイ</t>
    </rPh>
    <rPh sb="2" eb="3">
      <t>カイ</t>
    </rPh>
    <rPh sb="3" eb="6">
      <t>ハツタロウ</t>
    </rPh>
    <rPh sb="6" eb="7">
      <t>ハイ</t>
    </rPh>
    <rPh sb="7" eb="9">
      <t>シナイ</t>
    </rPh>
    <rPh sb="15" eb="17">
      <t>タイカイ</t>
    </rPh>
    <phoneticPr fontId="2"/>
  </si>
  <si>
    <t>　参加費￥2000×35チーム</t>
    <rPh sb="1" eb="3">
      <t>サンカ</t>
    </rPh>
    <rPh sb="3" eb="4">
      <t>ヒ</t>
    </rPh>
    <phoneticPr fontId="2"/>
  </si>
  <si>
    <t>　コート、イス、机使用料</t>
    <rPh sb="8" eb="9">
      <t>ツクエ</t>
    </rPh>
    <rPh sb="9" eb="12">
      <t>シヨウリョウ</t>
    </rPh>
    <phoneticPr fontId="2"/>
  </si>
  <si>
    <t>　シャトル代　10本</t>
    <rPh sb="5" eb="6">
      <t>ダイ</t>
    </rPh>
    <rPh sb="9" eb="10">
      <t>ホン</t>
    </rPh>
    <phoneticPr fontId="2"/>
  </si>
  <si>
    <t>　寸志（一柳初太郎氏より）</t>
    <rPh sb="1" eb="3">
      <t>スンシ</t>
    </rPh>
    <rPh sb="4" eb="6">
      <t>イチリュウ</t>
    </rPh>
    <rPh sb="6" eb="9">
      <t>ハツタロウ</t>
    </rPh>
    <rPh sb="9" eb="10">
      <t>シ</t>
    </rPh>
    <phoneticPr fontId="2"/>
  </si>
  <si>
    <t>事務用品　（ダイキ）</t>
    <rPh sb="0" eb="2">
      <t>ジム</t>
    </rPh>
    <rPh sb="2" eb="4">
      <t>ヨウヒン</t>
    </rPh>
    <phoneticPr fontId="2"/>
  </si>
  <si>
    <t>郵送代　82円×64通</t>
    <rPh sb="0" eb="2">
      <t>ユウソウ</t>
    </rPh>
    <rPh sb="2" eb="3">
      <t>ダイ</t>
    </rPh>
    <rPh sb="6" eb="7">
      <t>エン</t>
    </rPh>
    <rPh sb="10" eb="11">
      <t>ツウ</t>
    </rPh>
    <phoneticPr fontId="2"/>
  </si>
  <si>
    <t>郵送代　82円×68通</t>
    <rPh sb="0" eb="2">
      <t>ユウソウ</t>
    </rPh>
    <rPh sb="2" eb="3">
      <t>ダイ</t>
    </rPh>
    <rPh sb="6" eb="7">
      <t>エン</t>
    </rPh>
    <rPh sb="10" eb="11">
      <t>ツウ</t>
    </rPh>
    <phoneticPr fontId="2"/>
  </si>
  <si>
    <t>事務用品　（ダイソー）</t>
    <rPh sb="0" eb="2">
      <t>ジム</t>
    </rPh>
    <rPh sb="2" eb="4">
      <t>ヨウヒン</t>
    </rPh>
    <phoneticPr fontId="2"/>
  </si>
  <si>
    <t>郵送代　82円×35通</t>
    <rPh sb="0" eb="2">
      <t>ユウソウ</t>
    </rPh>
    <rPh sb="2" eb="3">
      <t>ダイ</t>
    </rPh>
    <rPh sb="6" eb="7">
      <t>エン</t>
    </rPh>
    <rPh sb="10" eb="11">
      <t>ツウ</t>
    </rPh>
    <phoneticPr fontId="2"/>
  </si>
  <si>
    <t>H30年度定時評議員会懇親会費</t>
    <rPh sb="3" eb="4">
      <t>ネン</t>
    </rPh>
    <rPh sb="4" eb="5">
      <t>ド</t>
    </rPh>
    <rPh sb="5" eb="7">
      <t>テイジ</t>
    </rPh>
    <rPh sb="7" eb="10">
      <t>ヒョウギイン</t>
    </rPh>
    <rPh sb="10" eb="11">
      <t>カイ</t>
    </rPh>
    <rPh sb="11" eb="13">
      <t>コンシン</t>
    </rPh>
    <rPh sb="13" eb="14">
      <t>カイ</t>
    </rPh>
    <rPh sb="14" eb="15">
      <t>ヒ</t>
    </rPh>
    <phoneticPr fontId="2"/>
  </si>
  <si>
    <t>　　　　一般50円×291名、小学生10円×32名</t>
    <rPh sb="4" eb="6">
      <t>イッパン</t>
    </rPh>
    <rPh sb="8" eb="9">
      <t>エン</t>
    </rPh>
    <rPh sb="13" eb="14">
      <t>メイ</t>
    </rPh>
    <rPh sb="15" eb="18">
      <t>ショウガクセイ</t>
    </rPh>
    <rPh sb="20" eb="21">
      <t>エン</t>
    </rPh>
    <rPh sb="24" eb="25">
      <t>メイ</t>
    </rPh>
    <phoneticPr fontId="2"/>
  </si>
  <si>
    <t>小会議室（大会抽選）</t>
    <rPh sb="0" eb="1">
      <t>ショウ</t>
    </rPh>
    <rPh sb="1" eb="4">
      <t>カイギシツ</t>
    </rPh>
    <rPh sb="5" eb="7">
      <t>タイカイ</t>
    </rPh>
    <rPh sb="7" eb="9">
      <t>チュウセン</t>
    </rPh>
    <phoneticPr fontId="2"/>
  </si>
  <si>
    <t>事務用品　（エディオン）</t>
    <rPh sb="0" eb="2">
      <t>ジム</t>
    </rPh>
    <rPh sb="2" eb="4">
      <t>ヨウヒン</t>
    </rPh>
    <phoneticPr fontId="2"/>
  </si>
  <si>
    <t>　参加費￥2000×103チーム</t>
    <rPh sb="1" eb="3">
      <t>サンカ</t>
    </rPh>
    <rPh sb="3" eb="4">
      <t>ヒ</t>
    </rPh>
    <phoneticPr fontId="2"/>
  </si>
  <si>
    <t>　シャトル、楯、ソックス</t>
    <rPh sb="6" eb="7">
      <t>タテ</t>
    </rPh>
    <phoneticPr fontId="2"/>
  </si>
  <si>
    <t>　会場準備（7/21）</t>
    <rPh sb="1" eb="3">
      <t>カイジョウ</t>
    </rPh>
    <rPh sb="3" eb="5">
      <t>ジュンビ</t>
    </rPh>
    <phoneticPr fontId="2"/>
  </si>
  <si>
    <t>　会場使用料（7/22）</t>
    <rPh sb="1" eb="3">
      <t>カイジョウ</t>
    </rPh>
    <rPh sb="3" eb="6">
      <t>シヨウリョウ</t>
    </rPh>
    <phoneticPr fontId="2"/>
  </si>
  <si>
    <t>　椅子、音響、冷房代</t>
    <rPh sb="1" eb="3">
      <t>イス</t>
    </rPh>
    <rPh sb="4" eb="6">
      <t>オンキョウ</t>
    </rPh>
    <rPh sb="7" eb="9">
      <t>レイボウ</t>
    </rPh>
    <rPh sb="9" eb="10">
      <t>ダイ</t>
    </rPh>
    <phoneticPr fontId="2"/>
  </si>
  <si>
    <t>　シャトル買い取り</t>
    <rPh sb="5" eb="6">
      <t>カ</t>
    </rPh>
    <rPh sb="7" eb="8">
      <t>ト</t>
    </rPh>
    <phoneticPr fontId="2"/>
  </si>
  <si>
    <t>平成30年度スポーツ団体育成助成金（前期）</t>
    <rPh sb="0" eb="2">
      <t>ヘイセイ</t>
    </rPh>
    <rPh sb="4" eb="5">
      <t>ネン</t>
    </rPh>
    <rPh sb="5" eb="6">
      <t>ド</t>
    </rPh>
    <rPh sb="10" eb="12">
      <t>ダンタイ</t>
    </rPh>
    <rPh sb="12" eb="14">
      <t>イクセイ</t>
    </rPh>
    <rPh sb="14" eb="17">
      <t>ジョセイキン</t>
    </rPh>
    <rPh sb="17" eb="19">
      <t>ゼンキ</t>
    </rPh>
    <rPh sb="18" eb="20">
      <t>ゼンキ</t>
    </rPh>
    <phoneticPr fontId="2"/>
  </si>
  <si>
    <t>郵送代　82円×24通</t>
    <rPh sb="0" eb="2">
      <t>ユウソウ</t>
    </rPh>
    <rPh sb="2" eb="3">
      <t>ダイ</t>
    </rPh>
    <rPh sb="6" eb="7">
      <t>エン</t>
    </rPh>
    <rPh sb="10" eb="11">
      <t>ツウ</t>
    </rPh>
    <phoneticPr fontId="2"/>
  </si>
  <si>
    <t>郵送代　92円×1、82円×2通</t>
    <rPh sb="0" eb="2">
      <t>ユウソウ</t>
    </rPh>
    <rPh sb="2" eb="3">
      <t>ダイ</t>
    </rPh>
    <rPh sb="6" eb="7">
      <t>エン</t>
    </rPh>
    <rPh sb="12" eb="13">
      <t>エン</t>
    </rPh>
    <rPh sb="15" eb="16">
      <t>ツウ</t>
    </rPh>
    <phoneticPr fontId="2"/>
  </si>
  <si>
    <t>スポーツアドベンチャー　昼食代</t>
    <rPh sb="12" eb="14">
      <t>チュウショク</t>
    </rPh>
    <rPh sb="14" eb="15">
      <t>ダイ</t>
    </rPh>
    <phoneticPr fontId="2"/>
  </si>
  <si>
    <t>事務用品費　（ダイキ）　インク・コピー用紙</t>
    <rPh sb="0" eb="2">
      <t>ジム</t>
    </rPh>
    <rPh sb="2" eb="4">
      <t>ヨウヒン</t>
    </rPh>
    <rPh sb="4" eb="5">
      <t>ヒ</t>
    </rPh>
    <rPh sb="19" eb="21">
      <t>ヨウシ</t>
    </rPh>
    <phoneticPr fontId="2"/>
  </si>
  <si>
    <t>四国中央市体育協会（市民スポーツ祭）</t>
    <rPh sb="0" eb="5">
      <t>ｓ</t>
    </rPh>
    <rPh sb="5" eb="7">
      <t>タイイク</t>
    </rPh>
    <rPh sb="7" eb="9">
      <t>キョウカイ</t>
    </rPh>
    <rPh sb="10" eb="12">
      <t>シミン</t>
    </rPh>
    <rPh sb="16" eb="17">
      <t>サイ</t>
    </rPh>
    <phoneticPr fontId="2"/>
  </si>
  <si>
    <t>市民スポーツ祭　弁当代</t>
    <rPh sb="0" eb="2">
      <t>シミン</t>
    </rPh>
    <rPh sb="6" eb="7">
      <t>サイ</t>
    </rPh>
    <rPh sb="8" eb="10">
      <t>ベントウ</t>
    </rPh>
    <rPh sb="10" eb="11">
      <t>ダイ</t>
    </rPh>
    <phoneticPr fontId="2"/>
  </si>
  <si>
    <t>第7回会長杯市内学生シングルス普及大会</t>
    <rPh sb="0" eb="1">
      <t>ダイ</t>
    </rPh>
    <rPh sb="2" eb="3">
      <t>カイ</t>
    </rPh>
    <rPh sb="3" eb="5">
      <t>カイチョウ</t>
    </rPh>
    <rPh sb="5" eb="6">
      <t>ハイ</t>
    </rPh>
    <rPh sb="6" eb="8">
      <t>シナイ</t>
    </rPh>
    <rPh sb="8" eb="10">
      <t>ガクセイ</t>
    </rPh>
    <rPh sb="15" eb="17">
      <t>フキュウ</t>
    </rPh>
    <rPh sb="17" eb="19">
      <t>タイカイ</t>
    </rPh>
    <phoneticPr fontId="2"/>
  </si>
  <si>
    <t>　　参加費　1,000円×32名</t>
    <rPh sb="2" eb="4">
      <t>サンカ</t>
    </rPh>
    <rPh sb="4" eb="5">
      <t>ヒ</t>
    </rPh>
    <rPh sb="11" eb="12">
      <t>エン</t>
    </rPh>
    <rPh sb="15" eb="16">
      <t>メイ</t>
    </rPh>
    <phoneticPr fontId="2"/>
  </si>
  <si>
    <t>事務用品費　（ダイソー）　封筒</t>
    <rPh sb="0" eb="2">
      <t>ジム</t>
    </rPh>
    <rPh sb="2" eb="4">
      <t>ヨウヒン</t>
    </rPh>
    <rPh sb="4" eb="5">
      <t>ヒ</t>
    </rPh>
    <rPh sb="13" eb="15">
      <t>フウトウ</t>
    </rPh>
    <phoneticPr fontId="2"/>
  </si>
  <si>
    <t>事務用品費　（文楽）</t>
    <rPh sb="0" eb="2">
      <t>ジム</t>
    </rPh>
    <rPh sb="2" eb="4">
      <t>ヨウヒン</t>
    </rPh>
    <rPh sb="4" eb="5">
      <t>ヒ</t>
    </rPh>
    <rPh sb="7" eb="9">
      <t>ブンラク</t>
    </rPh>
    <phoneticPr fontId="2"/>
  </si>
  <si>
    <t>　　保険料　100円×33名</t>
    <rPh sb="2" eb="4">
      <t>ホケン</t>
    </rPh>
    <rPh sb="4" eb="5">
      <t>リョウ</t>
    </rPh>
    <rPh sb="9" eb="10">
      <t>エン</t>
    </rPh>
    <rPh sb="13" eb="14">
      <t>メイ</t>
    </rPh>
    <phoneticPr fontId="2"/>
  </si>
  <si>
    <t>　　シール代</t>
    <rPh sb="5" eb="6">
      <t>ダイ</t>
    </rPh>
    <phoneticPr fontId="2"/>
  </si>
  <si>
    <t>　　賞品</t>
    <rPh sb="2" eb="4">
      <t>ショウヒン</t>
    </rPh>
    <phoneticPr fontId="2"/>
  </si>
  <si>
    <t>　　シャトル代　トレーニング8本</t>
    <rPh sb="6" eb="7">
      <t>ダイ</t>
    </rPh>
    <rPh sb="15" eb="16">
      <t>ホン</t>
    </rPh>
    <phoneticPr fontId="2"/>
  </si>
  <si>
    <t>郵送代　82円×100通</t>
    <rPh sb="0" eb="2">
      <t>ユウソウ</t>
    </rPh>
    <rPh sb="2" eb="3">
      <t>ダイ</t>
    </rPh>
    <rPh sb="6" eb="7">
      <t>エン</t>
    </rPh>
    <rPh sb="11" eb="12">
      <t>ツウ</t>
    </rPh>
    <phoneticPr fontId="2"/>
  </si>
  <si>
    <t>郵送代　82円</t>
    <rPh sb="0" eb="2">
      <t>ユウソウ</t>
    </rPh>
    <rPh sb="2" eb="3">
      <t>ダイ</t>
    </rPh>
    <rPh sb="6" eb="7">
      <t>エン</t>
    </rPh>
    <phoneticPr fontId="2"/>
  </si>
  <si>
    <t>平成30年度育成助成金</t>
    <rPh sb="0" eb="2">
      <t>ヘイセイ</t>
    </rPh>
    <rPh sb="4" eb="5">
      <t>ネン</t>
    </rPh>
    <rPh sb="5" eb="6">
      <t>ド</t>
    </rPh>
    <rPh sb="6" eb="8">
      <t>イクセイ</t>
    </rPh>
    <rPh sb="8" eb="11">
      <t>ジョセイキン</t>
    </rPh>
    <phoneticPr fontId="2"/>
  </si>
  <si>
    <t>第15回四国中央市オープンバドミントン大会</t>
    <rPh sb="0" eb="1">
      <t>ダイ</t>
    </rPh>
    <rPh sb="3" eb="4">
      <t>カイ</t>
    </rPh>
    <rPh sb="4" eb="9">
      <t>ｓ</t>
    </rPh>
    <rPh sb="19" eb="21">
      <t>タイカイ</t>
    </rPh>
    <phoneticPr fontId="2"/>
  </si>
  <si>
    <t>　参加費2000円×77チーム</t>
    <rPh sb="1" eb="3">
      <t>サンカ</t>
    </rPh>
    <rPh sb="3" eb="4">
      <t>ヒ</t>
    </rPh>
    <rPh sb="8" eb="9">
      <t>エン</t>
    </rPh>
    <phoneticPr fontId="2"/>
  </si>
  <si>
    <t>　シャトル、景品、楯　等</t>
    <rPh sb="6" eb="8">
      <t>ケイヒン</t>
    </rPh>
    <rPh sb="9" eb="10">
      <t>タテ</t>
    </rPh>
    <rPh sb="11" eb="12">
      <t>トウ</t>
    </rPh>
    <phoneticPr fontId="2"/>
  </si>
  <si>
    <t>　弁当代</t>
    <rPh sb="1" eb="3">
      <t>ベントウ</t>
    </rPh>
    <rPh sb="3" eb="4">
      <t>ダイ</t>
    </rPh>
    <phoneticPr fontId="2"/>
  </si>
  <si>
    <t>　景品（ローションディシュー）</t>
    <rPh sb="1" eb="3">
      <t>ケイヒン</t>
    </rPh>
    <phoneticPr fontId="2"/>
  </si>
  <si>
    <t>　体育館使用料　2/3サブアリーナ</t>
    <rPh sb="1" eb="4">
      <t>タイイクカン</t>
    </rPh>
    <rPh sb="4" eb="7">
      <t>シヨウリョウ</t>
    </rPh>
    <phoneticPr fontId="2"/>
  </si>
  <si>
    <t>　体育館使用料　2/2、2/3メインアリーナ</t>
    <rPh sb="1" eb="4">
      <t>タイイクカン</t>
    </rPh>
    <rPh sb="4" eb="7">
      <t>シヨウリョウ</t>
    </rPh>
    <phoneticPr fontId="2"/>
  </si>
  <si>
    <t>小会議室（抽選）</t>
    <rPh sb="0" eb="1">
      <t>ショウ</t>
    </rPh>
    <rPh sb="1" eb="4">
      <t>カイギシツ</t>
    </rPh>
    <rPh sb="5" eb="7">
      <t>チュウセン</t>
    </rPh>
    <phoneticPr fontId="2"/>
  </si>
  <si>
    <t>事務用品　（コピー用紙、インク）</t>
    <rPh sb="0" eb="2">
      <t>ジム</t>
    </rPh>
    <rPh sb="2" eb="4">
      <t>ヨウヒン</t>
    </rPh>
    <rPh sb="9" eb="11">
      <t>ヨウシ</t>
    </rPh>
    <phoneticPr fontId="2"/>
  </si>
  <si>
    <t>第58回愛媛県選手権大会（一般）手伝い（薦田）</t>
    <rPh sb="0" eb="1">
      <t>ダイ</t>
    </rPh>
    <rPh sb="3" eb="4">
      <t>カイ</t>
    </rPh>
    <rPh sb="4" eb="7">
      <t>エヒメケン</t>
    </rPh>
    <rPh sb="7" eb="10">
      <t>センシュケン</t>
    </rPh>
    <rPh sb="10" eb="12">
      <t>タイカイ</t>
    </rPh>
    <rPh sb="13" eb="15">
      <t>イッパン</t>
    </rPh>
    <rPh sb="16" eb="18">
      <t>テツダ</t>
    </rPh>
    <rPh sb="20" eb="22">
      <t>コモダ</t>
    </rPh>
    <phoneticPr fontId="2"/>
  </si>
  <si>
    <t>第8回会長杯市内シングルス普及大会</t>
    <rPh sb="0" eb="1">
      <t>ダイ</t>
    </rPh>
    <rPh sb="2" eb="3">
      <t>カイ</t>
    </rPh>
    <rPh sb="3" eb="5">
      <t>カイチョウ</t>
    </rPh>
    <rPh sb="5" eb="6">
      <t>ハイ</t>
    </rPh>
    <rPh sb="6" eb="8">
      <t>シナイ</t>
    </rPh>
    <rPh sb="13" eb="15">
      <t>フキュウ</t>
    </rPh>
    <rPh sb="15" eb="17">
      <t>タイカイ</t>
    </rPh>
    <phoneticPr fontId="2"/>
  </si>
  <si>
    <t>　参加費1000円×41名</t>
    <rPh sb="1" eb="3">
      <t>サンカ</t>
    </rPh>
    <rPh sb="3" eb="4">
      <t>ヒ</t>
    </rPh>
    <rPh sb="8" eb="9">
      <t>エン</t>
    </rPh>
    <rPh sb="12" eb="13">
      <t>メイ</t>
    </rPh>
    <phoneticPr fontId="2"/>
  </si>
  <si>
    <t>　保険　100円×43名</t>
    <rPh sb="1" eb="3">
      <t>ホケン</t>
    </rPh>
    <rPh sb="7" eb="8">
      <t>エン</t>
    </rPh>
    <rPh sb="11" eb="12">
      <t>メイ</t>
    </rPh>
    <phoneticPr fontId="2"/>
  </si>
  <si>
    <t>一柳初太郎氏　香典1万、生花16,200円</t>
    <rPh sb="0" eb="2">
      <t>イチリュウ</t>
    </rPh>
    <rPh sb="2" eb="5">
      <t>ハツタロウ</t>
    </rPh>
    <rPh sb="5" eb="6">
      <t>シ</t>
    </rPh>
    <rPh sb="7" eb="9">
      <t>コウデン</t>
    </rPh>
    <rPh sb="10" eb="11">
      <t>マン</t>
    </rPh>
    <rPh sb="12" eb="14">
      <t>セイカ</t>
    </rPh>
    <rPh sb="20" eb="21">
      <t>エン</t>
    </rPh>
    <phoneticPr fontId="2"/>
  </si>
  <si>
    <t>第6回初太郎杯</t>
    <rPh sb="0" eb="1">
      <t>ダイ</t>
    </rPh>
    <rPh sb="2" eb="3">
      <t>カイ</t>
    </rPh>
    <rPh sb="3" eb="6">
      <t>ハツタロウ</t>
    </rPh>
    <rPh sb="6" eb="7">
      <t>ハイ</t>
    </rPh>
    <phoneticPr fontId="2"/>
  </si>
  <si>
    <t>第13回ミックスオープン</t>
    <rPh sb="0" eb="1">
      <t>ダイ</t>
    </rPh>
    <rPh sb="3" eb="4">
      <t>カイ</t>
    </rPh>
    <phoneticPr fontId="2"/>
  </si>
  <si>
    <t>第13回市民スポーツ祭</t>
    <rPh sb="0" eb="1">
      <t>ダイ</t>
    </rPh>
    <rPh sb="3" eb="4">
      <t>カイ</t>
    </rPh>
    <rPh sb="4" eb="6">
      <t>シミン</t>
    </rPh>
    <rPh sb="10" eb="11">
      <t>サイ</t>
    </rPh>
    <phoneticPr fontId="2"/>
  </si>
  <si>
    <t>第7回市内学生シングルス普及大会</t>
    <rPh sb="0" eb="1">
      <t>ダイ</t>
    </rPh>
    <rPh sb="2" eb="3">
      <t>カイ</t>
    </rPh>
    <rPh sb="3" eb="5">
      <t>シナイ</t>
    </rPh>
    <rPh sb="5" eb="7">
      <t>ガクセイ</t>
    </rPh>
    <rPh sb="12" eb="14">
      <t>フキュウ</t>
    </rPh>
    <rPh sb="14" eb="16">
      <t>タイカイ</t>
    </rPh>
    <phoneticPr fontId="2"/>
  </si>
  <si>
    <t>第8回市内シングルス普及大会</t>
    <rPh sb="0" eb="1">
      <t>ダイ</t>
    </rPh>
    <rPh sb="2" eb="3">
      <t>カイ</t>
    </rPh>
    <rPh sb="3" eb="5">
      <t>シナイ</t>
    </rPh>
    <rPh sb="10" eb="12">
      <t>フキュウ</t>
    </rPh>
    <rPh sb="12" eb="14">
      <t>タイカイ</t>
    </rPh>
    <phoneticPr fontId="2"/>
  </si>
  <si>
    <t>第15回四国中央市オープン</t>
    <rPh sb="0" eb="1">
      <t>ダイ</t>
    </rPh>
    <rPh sb="3" eb="4">
      <t>カイ</t>
    </rPh>
    <rPh sb="4" eb="9">
      <t>ｓ</t>
    </rPh>
    <phoneticPr fontId="2"/>
  </si>
  <si>
    <t>2000円×35ﾁｰﾑ。寸志あり</t>
    <rPh sb="4" eb="5">
      <t>エン</t>
    </rPh>
    <rPh sb="12" eb="14">
      <t>スンシ</t>
    </rPh>
    <phoneticPr fontId="2"/>
  </si>
  <si>
    <t>第13回四国中央ミックスオープン大会</t>
    <rPh sb="0" eb="1">
      <t>ダイ</t>
    </rPh>
    <rPh sb="3" eb="4">
      <t>カイ</t>
    </rPh>
    <rPh sb="4" eb="6">
      <t>シコク</t>
    </rPh>
    <rPh sb="6" eb="8">
      <t>チュウオウ</t>
    </rPh>
    <rPh sb="16" eb="18">
      <t>タイカイ</t>
    </rPh>
    <phoneticPr fontId="2"/>
  </si>
  <si>
    <t>2000円×103ﾁｰﾑ</t>
    <rPh sb="4" eb="5">
      <t>エン</t>
    </rPh>
    <phoneticPr fontId="2"/>
  </si>
  <si>
    <t>雑収入、利息等</t>
    <rPh sb="0" eb="3">
      <t>ザツシュウニュウ</t>
    </rPh>
    <rPh sb="4" eb="6">
      <t>リソク</t>
    </rPh>
    <rPh sb="6" eb="7">
      <t>ナド</t>
    </rPh>
    <phoneticPr fontId="2"/>
  </si>
  <si>
    <t>前期84,000円＋後期35,000円</t>
    <rPh sb="0" eb="2">
      <t>ゼンキ</t>
    </rPh>
    <rPh sb="8" eb="9">
      <t>エン</t>
    </rPh>
    <rPh sb="10" eb="12">
      <t>コウキ</t>
    </rPh>
    <rPh sb="18" eb="19">
      <t>エン</t>
    </rPh>
    <phoneticPr fontId="2"/>
  </si>
  <si>
    <t>1000円×32名</t>
    <rPh sb="4" eb="5">
      <t>エン</t>
    </rPh>
    <rPh sb="8" eb="9">
      <t>メイ</t>
    </rPh>
    <phoneticPr fontId="2"/>
  </si>
  <si>
    <t>体育協会育成補助金</t>
    <rPh sb="0" eb="2">
      <t>タイイク</t>
    </rPh>
    <rPh sb="2" eb="4">
      <t>キョウカイ</t>
    </rPh>
    <rPh sb="4" eb="6">
      <t>イクセイ</t>
    </rPh>
    <rPh sb="6" eb="9">
      <t>ホジョキン</t>
    </rPh>
    <phoneticPr fontId="2"/>
  </si>
  <si>
    <t>2000円×77ﾁｰﾑ</t>
    <rPh sb="4" eb="5">
      <t>エン</t>
    </rPh>
    <phoneticPr fontId="2"/>
  </si>
  <si>
    <t>1000円×41名</t>
    <rPh sb="4" eb="5">
      <t>エン</t>
    </rPh>
    <rPh sb="8" eb="9">
      <t>メイ</t>
    </rPh>
    <phoneticPr fontId="2"/>
  </si>
  <si>
    <t>一般291名、小学生32名</t>
    <phoneticPr fontId="2"/>
  </si>
  <si>
    <t>県大会事務局応援</t>
    <rPh sb="0" eb="1">
      <t>ケン</t>
    </rPh>
    <rPh sb="1" eb="3">
      <t>タイカイ</t>
    </rPh>
    <rPh sb="3" eb="6">
      <t>ジムキョク</t>
    </rPh>
    <rPh sb="6" eb="8">
      <t>オウエン</t>
    </rPh>
    <phoneticPr fontId="2"/>
  </si>
  <si>
    <t>評議員会、一柳顧問香典等</t>
    <rPh sb="0" eb="3">
      <t>ヒョウギイン</t>
    </rPh>
    <rPh sb="3" eb="4">
      <t>カイ</t>
    </rPh>
    <rPh sb="5" eb="7">
      <t>イチリュウ</t>
    </rPh>
    <rPh sb="7" eb="9">
      <t>コモン</t>
    </rPh>
    <rPh sb="9" eb="11">
      <t>コウデン</t>
    </rPh>
    <rPh sb="11" eb="12">
      <t>トウ</t>
    </rPh>
    <phoneticPr fontId="2"/>
  </si>
  <si>
    <t>２０１９年３月３１日　会計　薦田あかね</t>
    <rPh sb="4" eb="5">
      <t>ネン</t>
    </rPh>
    <rPh sb="6" eb="7">
      <t>ガツ</t>
    </rPh>
    <rPh sb="9" eb="10">
      <t>ヒ</t>
    </rPh>
    <rPh sb="11" eb="13">
      <t>カイケイ</t>
    </rPh>
    <rPh sb="14" eb="16">
      <t>コモダ</t>
    </rPh>
    <phoneticPr fontId="2"/>
  </si>
  <si>
    <t>　　　　　　　　　　　　　　　年　　　月　　　日</t>
    <rPh sb="15" eb="16">
      <t>ネン</t>
    </rPh>
    <rPh sb="19" eb="20">
      <t>ガツ</t>
    </rPh>
    <rPh sb="23" eb="24">
      <t>ヒ</t>
    </rPh>
    <phoneticPr fontId="2"/>
  </si>
  <si>
    <t>2018年度繰越金　418,093円</t>
    <rPh sb="4" eb="5">
      <t>ネン</t>
    </rPh>
    <rPh sb="5" eb="6">
      <t>ド</t>
    </rPh>
    <rPh sb="6" eb="8">
      <t>クリコシ</t>
    </rPh>
    <rPh sb="8" eb="9">
      <t>キン</t>
    </rPh>
    <rPh sb="17" eb="18">
      <t>エン</t>
    </rPh>
    <phoneticPr fontId="2"/>
  </si>
  <si>
    <t>2019年度収支予算書</t>
    <rPh sb="4" eb="5">
      <t>ネン</t>
    </rPh>
    <rPh sb="5" eb="6">
      <t>ド</t>
    </rPh>
    <rPh sb="6" eb="8">
      <t>シュウシ</t>
    </rPh>
    <rPh sb="8" eb="11">
      <t>ヨサンショ</t>
    </rPh>
    <phoneticPr fontId="2"/>
  </si>
  <si>
    <t>第7回初太郎杯</t>
    <rPh sb="0" eb="1">
      <t>ダイ</t>
    </rPh>
    <rPh sb="2" eb="3">
      <t>カイ</t>
    </rPh>
    <rPh sb="3" eb="6">
      <t>ハツタロウ</t>
    </rPh>
    <rPh sb="6" eb="7">
      <t>ハイ</t>
    </rPh>
    <phoneticPr fontId="2"/>
  </si>
  <si>
    <t>第14回ミックスオープン</t>
    <rPh sb="0" eb="1">
      <t>ダイ</t>
    </rPh>
    <rPh sb="3" eb="4">
      <t>カイ</t>
    </rPh>
    <phoneticPr fontId="2"/>
  </si>
  <si>
    <t>第14回市民スポーツ祭</t>
    <rPh sb="0" eb="1">
      <t>ダイ</t>
    </rPh>
    <rPh sb="3" eb="4">
      <t>カイ</t>
    </rPh>
    <rPh sb="4" eb="6">
      <t>シミン</t>
    </rPh>
    <rPh sb="10" eb="11">
      <t>サイ</t>
    </rPh>
    <phoneticPr fontId="2"/>
  </si>
  <si>
    <t>第8回市内学生シングルス普及大会</t>
    <rPh sb="0" eb="1">
      <t>ダイ</t>
    </rPh>
    <rPh sb="2" eb="3">
      <t>カイ</t>
    </rPh>
    <rPh sb="3" eb="5">
      <t>シナイ</t>
    </rPh>
    <rPh sb="5" eb="7">
      <t>ガクセイ</t>
    </rPh>
    <rPh sb="12" eb="14">
      <t>フキュウ</t>
    </rPh>
    <rPh sb="14" eb="16">
      <t>タイカイ</t>
    </rPh>
    <phoneticPr fontId="2"/>
  </si>
  <si>
    <t>第16回四国中央市オープン</t>
    <rPh sb="0" eb="1">
      <t>ダイ</t>
    </rPh>
    <rPh sb="3" eb="4">
      <t>カイ</t>
    </rPh>
    <rPh sb="4" eb="9">
      <t>ｓ</t>
    </rPh>
    <phoneticPr fontId="2"/>
  </si>
  <si>
    <t>第9回市内シングルス普及大会</t>
    <rPh sb="0" eb="1">
      <t>ダイ</t>
    </rPh>
    <rPh sb="2" eb="3">
      <t>カイ</t>
    </rPh>
    <rPh sb="3" eb="5">
      <t>シナイ</t>
    </rPh>
    <rPh sb="10" eb="12">
      <t>フキュウ</t>
    </rPh>
    <rPh sb="12" eb="14">
      <t>タイカイ</t>
    </rPh>
    <phoneticPr fontId="2"/>
  </si>
  <si>
    <t>2018年度実績</t>
    <rPh sb="4" eb="5">
      <t>ネン</t>
    </rPh>
    <rPh sb="5" eb="6">
      <t>ド</t>
    </rPh>
    <rPh sb="6" eb="8">
      <t>ジッセキ</t>
    </rPh>
    <phoneticPr fontId="2"/>
  </si>
  <si>
    <t>2019年度計画</t>
    <rPh sb="4" eb="5">
      <t>ネン</t>
    </rPh>
    <rPh sb="5" eb="6">
      <t>ド</t>
    </rPh>
    <rPh sb="6" eb="8">
      <t>ケイカク</t>
    </rPh>
    <phoneticPr fontId="2"/>
  </si>
  <si>
    <t>1000円×40名</t>
    <rPh sb="4" eb="5">
      <t>エン</t>
    </rPh>
    <rPh sb="8" eb="9">
      <t>メイ</t>
    </rPh>
    <phoneticPr fontId="2"/>
  </si>
  <si>
    <r>
      <t>　　　　　　　　　</t>
    </r>
    <r>
      <rPr>
        <u/>
        <sz val="12"/>
        <rFont val="ＭＳ Ｐ明朝"/>
        <family val="1"/>
        <charset val="128"/>
      </rPr>
      <t>2019年度　四国中央市バドミントン協会登録のお願い　（2019.6.9まで）</t>
    </r>
    <rPh sb="13" eb="15">
      <t>ネンド</t>
    </rPh>
    <rPh sb="14" eb="15">
      <t>ド</t>
    </rPh>
    <rPh sb="16" eb="21">
      <t>ｓ</t>
    </rPh>
    <rPh sb="27" eb="29">
      <t>キョウカイ</t>
    </rPh>
    <rPh sb="29" eb="31">
      <t>トウロク</t>
    </rPh>
    <rPh sb="33" eb="34">
      <t>ネガ</t>
    </rPh>
    <phoneticPr fontId="2"/>
  </si>
  <si>
    <t xml:space="preserve">    </t>
    <phoneticPr fontId="2"/>
  </si>
  <si>
    <r>
      <t>　　　　　　</t>
    </r>
    <r>
      <rPr>
        <sz val="10.5"/>
        <color indexed="10"/>
        <rFont val="ＭＳ Ｐゴシック"/>
        <family val="3"/>
        <charset val="128"/>
      </rPr>
      <t>※</t>
    </r>
    <r>
      <rPr>
        <u/>
        <sz val="10.5"/>
        <color indexed="10"/>
        <rFont val="ＭＳ Ｐゴシック"/>
        <family val="3"/>
        <charset val="128"/>
      </rPr>
      <t>2019年度登録料無料</t>
    </r>
    <r>
      <rPr>
        <sz val="10.5"/>
        <color indexed="10"/>
        <rFont val="ＭＳ Ｐゴシック"/>
        <family val="3"/>
        <charset val="128"/>
      </rPr>
      <t>。</t>
    </r>
    <rPh sb="11" eb="12">
      <t>ネン</t>
    </rPh>
    <rPh sb="12" eb="13">
      <t>ド</t>
    </rPh>
    <rPh sb="13" eb="15">
      <t>トウロク</t>
    </rPh>
    <rPh sb="15" eb="16">
      <t>リョウ</t>
    </rPh>
    <rPh sb="16" eb="18">
      <t>ムリョウ</t>
    </rPh>
    <phoneticPr fontId="2"/>
  </si>
  <si>
    <t>y-imai@toyo-paper.co.jp</t>
    <phoneticPr fontId="2"/>
  </si>
  <si>
    <t>　　　　　　　　※三島で水・土（20時～）に練習しているﾁｰﾑﾌﾞﾛｰｳｨﾝ、又は月・木（20時～）のﾊﾐﾝｸﾞﾊﾞｰﾄﾞに直接渡してもよいです。</t>
    <rPh sb="9" eb="11">
      <t>ミシマ</t>
    </rPh>
    <rPh sb="12" eb="13">
      <t>スイ</t>
    </rPh>
    <rPh sb="14" eb="15">
      <t>ド</t>
    </rPh>
    <rPh sb="18" eb="19">
      <t>ジ</t>
    </rPh>
    <rPh sb="22" eb="24">
      <t>レンシュウ</t>
    </rPh>
    <rPh sb="39" eb="40">
      <t>マタ</t>
    </rPh>
    <rPh sb="41" eb="42">
      <t>ゲツ</t>
    </rPh>
    <rPh sb="43" eb="44">
      <t>モク</t>
    </rPh>
    <rPh sb="47" eb="48">
      <t>ジ</t>
    </rPh>
    <rPh sb="62" eb="64">
      <t>チョクセツ</t>
    </rPh>
    <rPh sb="64" eb="65">
      <t>ワタ</t>
    </rPh>
    <phoneticPr fontId="2"/>
  </si>
  <si>
    <t>2019　年　　　月　　　日</t>
    <rPh sb="5" eb="6">
      <t>ネン</t>
    </rPh>
    <rPh sb="9" eb="10">
      <t>ガツ</t>
    </rPh>
    <rPh sb="13" eb="14">
      <t>ヒ</t>
    </rPh>
    <phoneticPr fontId="2"/>
  </si>
  <si>
    <t>ＰＲ：</t>
    <phoneticPr fontId="2"/>
  </si>
  <si>
    <t>　</t>
    <phoneticPr fontId="2"/>
  </si>
  <si>
    <t>第７回初太郎杯市内バドミントン大会申込</t>
    <rPh sb="3" eb="6">
      <t>ハツタロウ</t>
    </rPh>
    <rPh sb="6" eb="7">
      <t>ハイ</t>
    </rPh>
    <rPh sb="7" eb="9">
      <t>シナイ</t>
    </rPh>
    <rPh sb="15" eb="17">
      <t>タイカイ</t>
    </rPh>
    <rPh sb="17" eb="19">
      <t>モウシコミ</t>
    </rPh>
    <phoneticPr fontId="2"/>
  </si>
  <si>
    <t>第７回　初太郎杯　市内バドミントン大会ご案内</t>
    <rPh sb="4" eb="7">
      <t>ハツタロウ</t>
    </rPh>
    <rPh sb="7" eb="8">
      <t>ハイ</t>
    </rPh>
    <rPh sb="9" eb="11">
      <t>シナイ</t>
    </rPh>
    <rPh sb="17" eb="19">
      <t>タイカイ</t>
    </rPh>
    <rPh sb="20" eb="22">
      <t>アンナイ</t>
    </rPh>
    <phoneticPr fontId="2"/>
  </si>
  <si>
    <t>第７回　初太郎杯市内バドミントン大会を下記要領で開催致しますのでご参加ください。</t>
    <rPh sb="0" eb="1">
      <t>ダイ</t>
    </rPh>
    <rPh sb="2" eb="3">
      <t>カイ</t>
    </rPh>
    <rPh sb="4" eb="7">
      <t>ハツタロウ</t>
    </rPh>
    <rPh sb="7" eb="8">
      <t>ハイ</t>
    </rPh>
    <rPh sb="8" eb="10">
      <t>シナイ</t>
    </rPh>
    <rPh sb="16" eb="18">
      <t>タイカイ</t>
    </rPh>
    <rPh sb="19" eb="21">
      <t>カキ</t>
    </rPh>
    <rPh sb="21" eb="23">
      <t>ヨウリョウ</t>
    </rPh>
    <rPh sb="24" eb="26">
      <t>カイサイ</t>
    </rPh>
    <rPh sb="26" eb="27">
      <t>イタ</t>
    </rPh>
    <rPh sb="33" eb="35">
      <t>サンカ</t>
    </rPh>
    <phoneticPr fontId="2"/>
  </si>
  <si>
    <t>令和元年６月９日（日）　９時～　</t>
    <rPh sb="0" eb="2">
      <t>レイワ</t>
    </rPh>
    <rPh sb="2" eb="4">
      <t>ガンネン</t>
    </rPh>
    <rPh sb="9" eb="10">
      <t>ヒ</t>
    </rPh>
    <rPh sb="12" eb="13">
      <t>ジ</t>
    </rPh>
    <phoneticPr fontId="2"/>
  </si>
  <si>
    <t>令和元年５月２９日（水）</t>
    <rPh sb="0" eb="2">
      <t>レイワ</t>
    </rPh>
    <rPh sb="2" eb="4">
      <t>ガンネン</t>
    </rPh>
    <rPh sb="5" eb="6">
      <t>ツキ</t>
    </rPh>
    <rPh sb="8" eb="9">
      <t>ヒ</t>
    </rPh>
    <rPh sb="10" eb="11">
      <t>スイ</t>
    </rPh>
    <phoneticPr fontId="2"/>
  </si>
  <si>
    <t>１チーム　２，０００円</t>
    <phoneticPr fontId="2"/>
  </si>
  <si>
    <t>申込締切　：　令和元年５月２９日（水）まで</t>
    <rPh sb="0" eb="2">
      <t>モウシコ</t>
    </rPh>
    <rPh sb="2" eb="4">
      <t>シメキ</t>
    </rPh>
    <rPh sb="7" eb="9">
      <t>レイワ</t>
    </rPh>
    <rPh sb="9" eb="11">
      <t>ガンネン</t>
    </rPh>
    <rPh sb="12" eb="13">
      <t>ツキ</t>
    </rPh>
    <rPh sb="15" eb="16">
      <t>ヒ</t>
    </rPh>
    <rPh sb="17" eb="18">
      <t>スイ</t>
    </rPh>
    <phoneticPr fontId="2"/>
  </si>
  <si>
    <t>　第１４回　四国中央ミックスオープ]ン</t>
    <rPh sb="6" eb="8">
      <t>シコク</t>
    </rPh>
    <rPh sb="8" eb="10">
      <t>チュウオウ</t>
    </rPh>
    <phoneticPr fontId="2"/>
  </si>
  <si>
    <t>第１４回四国中央ミックスオープンを下記の要領で開催致しますのでご参加ください。</t>
    <rPh sb="0" eb="1">
      <t>ダイ</t>
    </rPh>
    <rPh sb="3" eb="4">
      <t>カイ</t>
    </rPh>
    <rPh sb="4" eb="6">
      <t>シコク</t>
    </rPh>
    <rPh sb="6" eb="8">
      <t>チュウオウ</t>
    </rPh>
    <rPh sb="17" eb="19">
      <t>カキ</t>
    </rPh>
    <rPh sb="20" eb="22">
      <t>ヨウリョウ</t>
    </rPh>
    <rPh sb="23" eb="25">
      <t>カイサイ</t>
    </rPh>
    <rPh sb="25" eb="26">
      <t>イタ</t>
    </rPh>
    <rPh sb="32" eb="34">
      <t>サンカ</t>
    </rPh>
    <phoneticPr fontId="2"/>
  </si>
  <si>
    <t>2019年7月7日（日）　９：００～</t>
    <phoneticPr fontId="2"/>
  </si>
  <si>
    <t>ヨネックス</t>
    <phoneticPr fontId="2"/>
  </si>
  <si>
    <t>2019年6月27日（木）まで</t>
    <rPh sb="4" eb="5">
      <t>ネン</t>
    </rPh>
    <rPh sb="6" eb="7">
      <t>ツキ</t>
    </rPh>
    <rPh sb="9" eb="10">
      <t>ヒ</t>
    </rPh>
    <rPh sb="11" eb="12">
      <t>モク</t>
    </rPh>
    <phoneticPr fontId="2"/>
  </si>
  <si>
    <t>第１４回四国中央ミックスオープン　申込書</t>
    <rPh sb="4" eb="6">
      <t>シコク</t>
    </rPh>
    <rPh sb="6" eb="8">
      <t>チュウオウ</t>
    </rPh>
    <rPh sb="17" eb="19">
      <t>モウシコミ</t>
    </rPh>
    <rPh sb="19" eb="20">
      <t>ショ</t>
    </rPh>
    <phoneticPr fontId="2"/>
  </si>
  <si>
    <t>申込締切：6月27日（木）まで</t>
    <rPh sb="0" eb="2">
      <t>モウシコ</t>
    </rPh>
    <rPh sb="2" eb="4">
      <t>シメキ</t>
    </rPh>
    <rPh sb="6" eb="7">
      <t>ツキ</t>
    </rPh>
    <rPh sb="9" eb="10">
      <t>ヒ</t>
    </rPh>
    <rPh sb="11" eb="12">
      <t>モク</t>
    </rPh>
    <phoneticPr fontId="2"/>
  </si>
  <si>
    <t>伊予三島運動公園　体育館（メイン、サブ）</t>
  </si>
  <si>
    <t>第１４回　市民スポーツ祭バドミントン大会ご案内</t>
    <rPh sb="5" eb="7">
      <t>シミン</t>
    </rPh>
    <rPh sb="11" eb="12">
      <t>マツ</t>
    </rPh>
    <rPh sb="18" eb="20">
      <t>タイカイ</t>
    </rPh>
    <rPh sb="21" eb="23">
      <t>アンナイ</t>
    </rPh>
    <phoneticPr fontId="2"/>
  </si>
  <si>
    <t>第１４回　市民スポーツ祭バドミントン大会を下記要領で開催致しますのでご参加ください。</t>
    <rPh sb="0" eb="1">
      <t>ダイ</t>
    </rPh>
    <rPh sb="3" eb="4">
      <t>カイ</t>
    </rPh>
    <rPh sb="5" eb="7">
      <t>シミン</t>
    </rPh>
    <rPh sb="11" eb="12">
      <t>マツ</t>
    </rPh>
    <rPh sb="18" eb="20">
      <t>タイカイ</t>
    </rPh>
    <rPh sb="21" eb="23">
      <t>カキ</t>
    </rPh>
    <rPh sb="23" eb="25">
      <t>ヨウリョウ</t>
    </rPh>
    <rPh sb="26" eb="28">
      <t>カイサイ</t>
    </rPh>
    <rPh sb="28" eb="29">
      <t>イタ</t>
    </rPh>
    <rPh sb="35" eb="37">
      <t>サンカ</t>
    </rPh>
    <phoneticPr fontId="2"/>
  </si>
  <si>
    <t>2019年11月　日（日）　９時～　</t>
    <rPh sb="10" eb="11">
      <t>ヒ</t>
    </rPh>
    <rPh sb="13" eb="14">
      <t>ジ</t>
    </rPh>
    <phoneticPr fontId="2"/>
  </si>
  <si>
    <t>2019年10月　　日（水）</t>
    <rPh sb="4" eb="5">
      <t>ネン</t>
    </rPh>
    <rPh sb="7" eb="8">
      <t>ツキ</t>
    </rPh>
    <rPh sb="10" eb="11">
      <t>ヒ</t>
    </rPh>
    <rPh sb="12" eb="13">
      <t>スイ</t>
    </rPh>
    <phoneticPr fontId="2"/>
  </si>
  <si>
    <t>第１４回市民スポーツ祭バドミントン大会申込</t>
    <rPh sb="4" eb="6">
      <t>シミン</t>
    </rPh>
    <rPh sb="10" eb="11">
      <t>サイ</t>
    </rPh>
    <rPh sb="17" eb="19">
      <t>タイカイ</t>
    </rPh>
    <rPh sb="19" eb="21">
      <t>モウシコミ</t>
    </rPh>
    <phoneticPr fontId="2"/>
  </si>
  <si>
    <t>申込締切　：　2019年10月　　日（水）まで</t>
    <rPh sb="0" eb="2">
      <t>モウシコ</t>
    </rPh>
    <rPh sb="2" eb="4">
      <t>シメキ</t>
    </rPh>
    <rPh sb="11" eb="12">
      <t>ネン</t>
    </rPh>
    <rPh sb="14" eb="15">
      <t>ツキ</t>
    </rPh>
    <rPh sb="17" eb="18">
      <t>ヒ</t>
    </rPh>
    <rPh sb="19" eb="20">
      <t>スイ</t>
    </rPh>
    <phoneticPr fontId="2"/>
  </si>
  <si>
    <t>（　ﾌ　ﾘ　ｶﾞ　ﾅ　）</t>
    <phoneticPr fontId="2"/>
  </si>
  <si>
    <t>ヨネックス</t>
    <phoneticPr fontId="2"/>
  </si>
  <si>
    <t>3ｹﾞｰﾑ</t>
    <phoneticPr fontId="2"/>
  </si>
  <si>
    <t>ﾘｰｸﾞ1</t>
    <phoneticPr fontId="2"/>
  </si>
  <si>
    <t>ﾘｰｸﾞ2</t>
    <phoneticPr fontId="2"/>
  </si>
  <si>
    <t>申込責任者　　氏名　　</t>
    <phoneticPr fontId="2"/>
  </si>
  <si>
    <t>変更・キケンが判明した場合は、前日でも連絡をお願いします。</t>
    <rPh sb="0" eb="2">
      <t>ヘンコウ</t>
    </rPh>
    <rPh sb="7" eb="9">
      <t>ハンメイ</t>
    </rPh>
    <rPh sb="11" eb="13">
      <t>バアイ</t>
    </rPh>
    <rPh sb="15" eb="17">
      <t>ゼンジツ</t>
    </rPh>
    <rPh sb="19" eb="21">
      <t>レンラク</t>
    </rPh>
    <phoneticPr fontId="2"/>
  </si>
  <si>
    <t>電話番号　　</t>
    <phoneticPr fontId="2"/>
  </si>
  <si>
    <t>第８回　会長杯 市内学生シングルス普及大会（＆教室）ご案内</t>
    <rPh sb="0" eb="1">
      <t>ダイ</t>
    </rPh>
    <rPh sb="2" eb="3">
      <t>カイ</t>
    </rPh>
    <rPh sb="4" eb="6">
      <t>カイチョウ</t>
    </rPh>
    <rPh sb="6" eb="7">
      <t>ハイ</t>
    </rPh>
    <rPh sb="8" eb="10">
      <t>シナイ</t>
    </rPh>
    <rPh sb="10" eb="12">
      <t>ガクセイ</t>
    </rPh>
    <rPh sb="17" eb="19">
      <t>フキュウ</t>
    </rPh>
    <rPh sb="19" eb="21">
      <t>タイカイ</t>
    </rPh>
    <rPh sb="23" eb="25">
      <t>キョウシツ</t>
    </rPh>
    <rPh sb="27" eb="29">
      <t>アンナイ</t>
    </rPh>
    <phoneticPr fontId="2"/>
  </si>
  <si>
    <t>2019年12月8日（日）　9時～　　三島運動公園体育館２Ｆｻﾌﾞ</t>
    <rPh sb="19" eb="21">
      <t>ミシマ</t>
    </rPh>
    <phoneticPr fontId="2"/>
  </si>
  <si>
    <t>12/3（火）以降のキケンは、参加費の支払いをお願いします。</t>
    <rPh sb="5" eb="6">
      <t>ヒ</t>
    </rPh>
    <rPh sb="7" eb="9">
      <t>イコウ</t>
    </rPh>
    <rPh sb="15" eb="17">
      <t>サンカ</t>
    </rPh>
    <rPh sb="17" eb="18">
      <t>ヒ</t>
    </rPh>
    <rPh sb="19" eb="21">
      <t>シハラ</t>
    </rPh>
    <rPh sb="24" eb="25">
      <t>ネガ</t>
    </rPh>
    <phoneticPr fontId="2"/>
  </si>
  <si>
    <t>12/3（火）以降の変更は、保険を個人でお願いします。</t>
    <rPh sb="5" eb="6">
      <t>ヒ</t>
    </rPh>
    <rPh sb="7" eb="9">
      <t>イコウ</t>
    </rPh>
    <rPh sb="10" eb="12">
      <t>ヘンコウ</t>
    </rPh>
    <rPh sb="14" eb="16">
      <t>ホケン</t>
    </rPh>
    <rPh sb="17" eb="19">
      <t>コジン</t>
    </rPh>
    <rPh sb="21" eb="22">
      <t>ネガ</t>
    </rPh>
    <phoneticPr fontId="2"/>
  </si>
  <si>
    <t>（学年）</t>
    <rPh sb="1" eb="3">
      <t>ガクネン</t>
    </rPh>
    <phoneticPr fontId="2"/>
  </si>
  <si>
    <t>　※おおよそ強い順に記入してください。</t>
    <rPh sb="6" eb="7">
      <t>ツヨ</t>
    </rPh>
    <rPh sb="8" eb="9">
      <t>ジュン</t>
    </rPh>
    <rPh sb="10" eb="12">
      <t>キニュウ</t>
    </rPh>
    <phoneticPr fontId="2"/>
  </si>
  <si>
    <t>第１６回 四国中央市オープンバドミントン大会御案内　</t>
    <rPh sb="0" eb="1">
      <t>ダイ</t>
    </rPh>
    <rPh sb="3" eb="4">
      <t>カイ</t>
    </rPh>
    <rPh sb="5" eb="10">
      <t>ｓ</t>
    </rPh>
    <rPh sb="22" eb="23">
      <t>ゴ</t>
    </rPh>
    <phoneticPr fontId="2"/>
  </si>
  <si>
    <t>第１６回 四国中央市オープン大会を下記の要領で開催致しますのでご参加ください。</t>
    <rPh sb="3" eb="4">
      <t>カイ</t>
    </rPh>
    <rPh sb="5" eb="10">
      <t>ｓ</t>
    </rPh>
    <phoneticPr fontId="2"/>
  </si>
  <si>
    <t>2020年2月2日（日）　　９時～</t>
    <rPh sb="10" eb="11">
      <t>ヒ</t>
    </rPh>
    <phoneticPr fontId="2"/>
  </si>
  <si>
    <t>2020年2月23日（木）まで</t>
    <rPh sb="11" eb="12">
      <t>モク</t>
    </rPh>
    <phoneticPr fontId="2"/>
  </si>
  <si>
    <t>申込締切　：　2020年2月23日（木）まで</t>
    <rPh sb="18" eb="19">
      <t>モク</t>
    </rPh>
    <phoneticPr fontId="2"/>
  </si>
  <si>
    <t>　第１６回 四国中央市オープンバドミントン大会</t>
    <rPh sb="1" eb="2">
      <t>ダイ</t>
    </rPh>
    <rPh sb="4" eb="5">
      <t>カイ</t>
    </rPh>
    <rPh sb="6" eb="11">
      <t>ｓ</t>
    </rPh>
    <phoneticPr fontId="2"/>
  </si>
  <si>
    <t>（　ﾌ　ﾘ　ｶﾞ　ﾅ　）</t>
    <phoneticPr fontId="2"/>
  </si>
  <si>
    <t>ヨネックス</t>
    <phoneticPr fontId="2"/>
  </si>
  <si>
    <t>3ｹﾞｰﾑ</t>
    <phoneticPr fontId="2"/>
  </si>
  <si>
    <t>ﾘｰｸﾞ1</t>
    <phoneticPr fontId="2"/>
  </si>
  <si>
    <t>ﾘｰｸﾞ2</t>
    <phoneticPr fontId="2"/>
  </si>
  <si>
    <t>申込責任者　　氏名　　</t>
    <phoneticPr fontId="2"/>
  </si>
  <si>
    <t>電話番号　　</t>
    <phoneticPr fontId="2"/>
  </si>
  <si>
    <t>申込締切　　2/28（金）</t>
    <rPh sb="0" eb="2">
      <t>モウシコ</t>
    </rPh>
    <rPh sb="2" eb="4">
      <t>シメキ</t>
    </rPh>
    <rPh sb="11" eb="12">
      <t>キン</t>
    </rPh>
    <phoneticPr fontId="2"/>
  </si>
  <si>
    <t>第９回　会長杯 市内シングルス普及大会ご案内</t>
    <rPh sb="0" eb="1">
      <t>ダイ</t>
    </rPh>
    <rPh sb="2" eb="3">
      <t>カイ</t>
    </rPh>
    <rPh sb="4" eb="6">
      <t>カイチョウ</t>
    </rPh>
    <rPh sb="6" eb="7">
      <t>ハイ</t>
    </rPh>
    <rPh sb="8" eb="10">
      <t>シナイ</t>
    </rPh>
    <rPh sb="15" eb="17">
      <t>フキュウ</t>
    </rPh>
    <rPh sb="17" eb="19">
      <t>タイカイ</t>
    </rPh>
    <rPh sb="20" eb="22">
      <t>アンナイ</t>
    </rPh>
    <phoneticPr fontId="2"/>
  </si>
  <si>
    <t>2020年3月8日（日）　9時～　　三島運動公園体育館２Ｆｻﾌﾞ</t>
    <rPh sb="18" eb="20">
      <t>ミシマ</t>
    </rPh>
    <phoneticPr fontId="2"/>
  </si>
  <si>
    <t>市内で練習されている方、及び学生は12/8学生大会15位以内</t>
    <rPh sb="0" eb="2">
      <t>シナイ</t>
    </rPh>
    <rPh sb="3" eb="5">
      <t>レンシュウ</t>
    </rPh>
    <rPh sb="10" eb="11">
      <t>カタ</t>
    </rPh>
    <rPh sb="12" eb="13">
      <t>オヨ</t>
    </rPh>
    <rPh sb="14" eb="16">
      <t>ガクセイ</t>
    </rPh>
    <rPh sb="21" eb="23">
      <t>ガクセイ</t>
    </rPh>
    <rPh sb="23" eb="25">
      <t>タイカイ</t>
    </rPh>
    <rPh sb="27" eb="28">
      <t>イ</t>
    </rPh>
    <rPh sb="28" eb="30">
      <t>イナイ</t>
    </rPh>
    <phoneticPr fontId="2"/>
  </si>
  <si>
    <t>3/3（火）以降のキケンは、参加費の支払いをお願いします。</t>
    <rPh sb="4" eb="5">
      <t>ヒ</t>
    </rPh>
    <rPh sb="6" eb="8">
      <t>イコウ</t>
    </rPh>
    <rPh sb="14" eb="16">
      <t>サンカ</t>
    </rPh>
    <rPh sb="16" eb="17">
      <t>ヒ</t>
    </rPh>
    <rPh sb="18" eb="20">
      <t>シハラ</t>
    </rPh>
    <rPh sb="23" eb="24">
      <t>ネガ</t>
    </rPh>
    <phoneticPr fontId="2"/>
  </si>
  <si>
    <t>3/3（火）以降の変更は、保険を個人でお願いします。</t>
    <rPh sb="4" eb="5">
      <t>ヒ</t>
    </rPh>
    <rPh sb="6" eb="8">
      <t>イコウ</t>
    </rPh>
    <rPh sb="9" eb="11">
      <t>ヘンコウ</t>
    </rPh>
    <rPh sb="13" eb="15">
      <t>ホケン</t>
    </rPh>
    <rPh sb="16" eb="18">
      <t>コジン</t>
    </rPh>
    <rPh sb="20" eb="21">
      <t>ネガ</t>
    </rPh>
    <phoneticPr fontId="2"/>
  </si>
  <si>
    <r>
      <t>第９回　会長杯 市内シングルス普及大会　申込書　</t>
    </r>
    <r>
      <rPr>
        <sz val="9"/>
        <rFont val="ＭＳ Ｐ明朝"/>
        <family val="1"/>
        <charset val="128"/>
      </rPr>
      <t>（2/28締切）</t>
    </r>
    <rPh sb="20" eb="22">
      <t>モウシコミ</t>
    </rPh>
    <rPh sb="22" eb="23">
      <t>ショ</t>
    </rPh>
    <rPh sb="29" eb="31">
      <t>シメキリ</t>
    </rPh>
    <phoneticPr fontId="2"/>
  </si>
  <si>
    <t>申込締切　　11/29（金）</t>
    <rPh sb="0" eb="2">
      <t>モウシコ</t>
    </rPh>
    <rPh sb="2" eb="4">
      <t>シメキ</t>
    </rPh>
    <rPh sb="12" eb="13">
      <t>キン</t>
    </rPh>
    <phoneticPr fontId="2"/>
  </si>
  <si>
    <r>
      <t>第８回　会長杯 市内学生シングルス普及大会　申込書　</t>
    </r>
    <r>
      <rPr>
        <sz val="9"/>
        <rFont val="ＭＳ Ｐ明朝"/>
        <family val="1"/>
        <charset val="128"/>
      </rPr>
      <t>（11/29締切）</t>
    </r>
    <rPh sb="10" eb="12">
      <t>ガクセイ</t>
    </rPh>
    <rPh sb="22" eb="24">
      <t>モウシコミ</t>
    </rPh>
    <rPh sb="24" eb="25">
      <t>ショ</t>
    </rPh>
    <rPh sb="32" eb="34">
      <t>シメキリ</t>
    </rPh>
    <phoneticPr fontId="2"/>
  </si>
  <si>
    <r>
      <t>　　　　　　　2019年度　　</t>
    </r>
    <r>
      <rPr>
        <u/>
        <sz val="12"/>
        <rFont val="ＭＳ Ｐ明朝"/>
        <family val="1"/>
        <charset val="128"/>
      </rPr>
      <t>今井教室のご案内　（バドミントン）</t>
    </r>
    <rPh sb="11" eb="12">
      <t>ネン</t>
    </rPh>
    <rPh sb="12" eb="13">
      <t>ド</t>
    </rPh>
    <rPh sb="15" eb="17">
      <t>イマイ</t>
    </rPh>
    <rPh sb="17" eb="19">
      <t>キョウシツ</t>
    </rPh>
    <rPh sb="21" eb="23">
      <t>アンナイ</t>
    </rPh>
    <phoneticPr fontId="2"/>
  </si>
  <si>
    <t>年　　　月　　　日</t>
    <rPh sb="0" eb="1">
      <t>ネン</t>
    </rPh>
    <rPh sb="4" eb="5">
      <t>ガツ</t>
    </rPh>
    <rPh sb="8" eb="9">
      <t>ヒ</t>
    </rPh>
    <phoneticPr fontId="2"/>
  </si>
  <si>
    <t>2019年　5月 16日（木）　19:00～20:00</t>
    <rPh sb="12" eb="13">
      <t>ヒ</t>
    </rPh>
    <rPh sb="13" eb="14">
      <t>モク</t>
    </rPh>
    <rPh sb="14" eb="15">
      <t>ド</t>
    </rPh>
    <phoneticPr fontId="2"/>
  </si>
  <si>
    <t>2018年度収入</t>
    <rPh sb="4" eb="5">
      <t>ネン</t>
    </rPh>
    <rPh sb="5" eb="6">
      <t>ド</t>
    </rPh>
    <rPh sb="6" eb="8">
      <t>シュウニュウ</t>
    </rPh>
    <phoneticPr fontId="2"/>
  </si>
  <si>
    <t>2018年度支出</t>
    <rPh sb="4" eb="5">
      <t>ネン</t>
    </rPh>
    <rPh sb="5" eb="6">
      <t>ド</t>
    </rPh>
    <rPh sb="6" eb="8">
      <t>シシュツ</t>
    </rPh>
    <phoneticPr fontId="2"/>
  </si>
  <si>
    <t>　　年齢別（混合可）　合計100以上の部　110以上の部</t>
    <rPh sb="2" eb="4">
      <t>ネンレイ</t>
    </rPh>
    <rPh sb="4" eb="5">
      <t>ベツ</t>
    </rPh>
    <rPh sb="6" eb="8">
      <t>コンゴウ</t>
    </rPh>
    <rPh sb="8" eb="9">
      <t>カ</t>
    </rPh>
    <rPh sb="11" eb="13">
      <t>ゴウケイ</t>
    </rPh>
    <rPh sb="16" eb="18">
      <t>イジョウ</t>
    </rPh>
    <rPh sb="19" eb="20">
      <t>ブ</t>
    </rPh>
    <rPh sb="24" eb="26">
      <t>イジョウ</t>
    </rPh>
    <rPh sb="27" eb="28">
      <t>ブ</t>
    </rPh>
    <phoneticPr fontId="2"/>
  </si>
  <si>
    <t>参加者は年齢表記をお願いします。</t>
    <rPh sb="0" eb="3">
      <t>サンカシャ</t>
    </rPh>
    <rPh sb="4" eb="6">
      <t>ネンレイ</t>
    </rPh>
    <rPh sb="6" eb="8">
      <t>ヒョウキ</t>
    </rPh>
    <rPh sb="10" eb="11">
      <t>ネガ</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</si>
</sst>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Red]&quot;¥&quot;\-#,##0"/>
    <numFmt numFmtId="176" formatCode="[$-411]ge\.m\.d;@"/>
    <numFmt numFmtId="177" formatCode="&quot;&quot;0&quot;人&quot;"/>
    <numFmt numFmtId="178" formatCode="yyyy/m/d;@"/>
    <numFmt numFmtId="179" formatCode="m/d;@"/>
    <numFmt numFmtId="180" formatCode="yyyy&quot;年&quot;m&quot;月&quot;d&quot;日&quot;;@"/>
  </numFmts>
  <fonts count="45">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24"/>
      <name val="ＭＳ Ｐ明朝"/>
      <family val="1"/>
      <charset val="128"/>
    </font>
    <font>
      <sz val="18"/>
      <name val="ＭＳ Ｐ明朝"/>
      <family val="1"/>
      <charset val="128"/>
    </font>
    <font>
      <sz val="14"/>
      <name val="ＭＳ Ｐ明朝"/>
      <family val="1"/>
      <charset val="128"/>
    </font>
    <font>
      <sz val="12"/>
      <name val="ＭＳ Ｐ明朝"/>
      <family val="1"/>
      <charset val="128"/>
    </font>
    <font>
      <sz val="20"/>
      <name val="ＭＳ Ｐ明朝"/>
      <family val="1"/>
      <charset val="128"/>
    </font>
    <font>
      <sz val="8"/>
      <name val="ＭＳ Ｐ明朝"/>
      <family val="1"/>
      <charset val="128"/>
    </font>
    <font>
      <u/>
      <sz val="11"/>
      <name val="ＭＳ Ｐ明朝"/>
      <family val="1"/>
      <charset val="128"/>
    </font>
    <font>
      <u/>
      <sz val="18"/>
      <name val="ＭＳ Ｐ明朝"/>
      <family val="1"/>
      <charset val="128"/>
    </font>
    <font>
      <sz val="10"/>
      <name val="ＭＳ Ｐ明朝"/>
      <family val="1"/>
      <charset val="128"/>
    </font>
    <font>
      <sz val="11"/>
      <name val="ＭＳ Ｐゴシック"/>
      <family val="3"/>
      <charset val="128"/>
    </font>
    <font>
      <sz val="16"/>
      <name val="ＭＳ Ｐ明朝"/>
      <family val="1"/>
      <charset val="128"/>
    </font>
    <font>
      <sz val="9.5"/>
      <name val="ＭＳ Ｐ明朝"/>
      <family val="1"/>
      <charset val="128"/>
    </font>
    <font>
      <sz val="9.5"/>
      <name val="ＭＳ Ｐゴシック"/>
      <family val="3"/>
      <charset val="128"/>
    </font>
    <font>
      <sz val="10"/>
      <name val="ＭＳ Ｐゴシック"/>
      <family val="3"/>
      <charset val="128"/>
    </font>
    <font>
      <sz val="9"/>
      <name val="ＭＳ Ｐゴシック"/>
      <family val="3"/>
      <charset val="128"/>
    </font>
    <font>
      <sz val="9"/>
      <name val="ＭＳ Ｐ明朝"/>
      <family val="1"/>
      <charset val="128"/>
    </font>
    <font>
      <sz val="13"/>
      <name val="ＭＳ Ｐ明朝"/>
      <family val="1"/>
      <charset val="128"/>
    </font>
    <font>
      <u/>
      <sz val="11"/>
      <color indexed="18"/>
      <name val="ＭＳ Ｐ明朝"/>
      <family val="1"/>
      <charset val="128"/>
    </font>
    <font>
      <sz val="15"/>
      <name val="ＭＳ Ｐ明朝"/>
      <family val="1"/>
      <charset val="128"/>
    </font>
    <font>
      <u/>
      <sz val="13"/>
      <name val="ＭＳ Ｐ明朝"/>
      <family val="1"/>
      <charset val="128"/>
    </font>
    <font>
      <sz val="22"/>
      <name val="ＭＳ Ｐ明朝"/>
      <family val="1"/>
      <charset val="128"/>
    </font>
    <font>
      <u/>
      <sz val="12"/>
      <name val="ＭＳ Ｐ明朝"/>
      <family val="1"/>
      <charset val="128"/>
    </font>
    <font>
      <sz val="7"/>
      <name val="ＭＳ Ｐ明朝"/>
      <family val="1"/>
      <charset val="128"/>
    </font>
    <font>
      <sz val="11"/>
      <name val="標準明朝"/>
      <family val="1"/>
      <charset val="128"/>
    </font>
    <font>
      <sz val="10.5"/>
      <name val="ＭＳ Ｐ明朝"/>
      <family val="1"/>
      <charset val="128"/>
    </font>
    <font>
      <sz val="10.5"/>
      <color indexed="10"/>
      <name val="ＭＳ Ｐゴシック"/>
      <family val="3"/>
      <charset val="128"/>
    </font>
    <font>
      <u/>
      <sz val="10.5"/>
      <color indexed="10"/>
      <name val="ＭＳ Ｐゴシック"/>
      <family val="3"/>
      <charset val="128"/>
    </font>
    <font>
      <sz val="16"/>
      <name val="ＭＳ Ｐゴシック"/>
      <family val="3"/>
      <charset val="128"/>
    </font>
    <font>
      <b/>
      <sz val="12"/>
      <name val="ＭＳ Ｐゴシック"/>
      <family val="3"/>
      <charset val="128"/>
    </font>
    <font>
      <sz val="11"/>
      <color indexed="10"/>
      <name val="ＭＳ Ｐゴシック"/>
      <family val="3"/>
      <charset val="128"/>
    </font>
    <font>
      <u/>
      <sz val="12"/>
      <name val="ＭＳ Ｐゴシック"/>
      <family val="3"/>
      <charset val="128"/>
    </font>
    <font>
      <u/>
      <sz val="11"/>
      <color theme="10"/>
      <name val="ＭＳ Ｐゴシック"/>
      <family val="3"/>
      <charset val="128"/>
    </font>
    <font>
      <sz val="12"/>
      <color rgb="FF452D93"/>
      <name val="ＭＳ Ｐゴシック"/>
      <family val="3"/>
      <charset val="128"/>
    </font>
    <font>
      <sz val="11"/>
      <color theme="1"/>
      <name val="ＭＳ Ｐ明朝"/>
      <family val="1"/>
      <charset val="128"/>
    </font>
    <font>
      <sz val="10.5"/>
      <color rgb="FF005A9E"/>
      <name val="ＭＳ Ｐゴシック"/>
      <family val="3"/>
      <charset val="128"/>
    </font>
    <font>
      <sz val="8"/>
      <name val="ＭＳ Ｐゴシック"/>
      <family val="3"/>
      <charset val="128"/>
    </font>
    <font>
      <u/>
      <sz val="11"/>
      <color indexed="18"/>
      <name val="ＭＳ Ｐゴシック"/>
      <family val="3"/>
      <charset val="128"/>
    </font>
    <font>
      <u/>
      <sz val="10"/>
      <name val="ＭＳ Ｐ明朝"/>
      <family val="1"/>
      <charset val="128"/>
    </font>
    <font>
      <sz val="11"/>
      <name val="ＭＳ ゴシック"/>
      <family val="3"/>
      <charset val="128"/>
    </font>
    <font>
      <sz val="13"/>
      <color theme="1"/>
      <name val="ＭＳ Ｐ明朝"/>
      <family val="1"/>
      <charset val="128"/>
    </font>
    <font>
      <b/>
      <sz val="11"/>
      <name val="ＭＳ Ｐ明朝"/>
      <family val="1"/>
      <charset val="128"/>
    </font>
  </fonts>
  <fills count="5">
    <fill>
      <patternFill patternType="none"/>
    </fill>
    <fill>
      <patternFill patternType="gray125"/>
    </fill>
    <fill>
      <patternFill patternType="solid">
        <fgColor indexed="9"/>
        <bgColor indexed="64"/>
      </patternFill>
    </fill>
    <fill>
      <patternFill patternType="solid">
        <fgColor indexed="45"/>
        <bgColor indexed="45"/>
      </patternFill>
    </fill>
    <fill>
      <patternFill patternType="solid">
        <fgColor theme="0"/>
        <bgColor indexed="64"/>
      </patternFill>
    </fill>
  </fills>
  <borders count="5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slantDashDot">
        <color indexed="23"/>
      </right>
      <top/>
      <bottom/>
      <diagonal/>
    </border>
    <border>
      <left style="slantDashDot">
        <color indexed="23"/>
      </left>
      <right/>
      <top style="slantDashDot">
        <color indexed="23"/>
      </top>
      <bottom/>
      <diagonal/>
    </border>
    <border>
      <left/>
      <right style="slantDashDot">
        <color indexed="23"/>
      </right>
      <top style="slantDashDot">
        <color indexed="23"/>
      </top>
      <bottom/>
      <diagonal/>
    </border>
    <border>
      <left style="slantDashDot">
        <color indexed="23"/>
      </left>
      <right/>
      <top/>
      <bottom/>
      <diagonal/>
    </border>
    <border>
      <left style="slantDashDot">
        <color indexed="23"/>
      </left>
      <right/>
      <top/>
      <bottom style="slantDashDot">
        <color indexed="23"/>
      </bottom>
      <diagonal/>
    </border>
    <border>
      <left/>
      <right style="slantDashDot">
        <color indexed="23"/>
      </right>
      <top/>
      <bottom style="slantDashDot">
        <color indexed="23"/>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bottom style="dotted">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hair">
        <color indexed="64"/>
      </bottom>
      <diagonal/>
    </border>
    <border>
      <left style="dotted">
        <color indexed="64"/>
      </left>
      <right style="thin">
        <color indexed="64"/>
      </right>
      <top style="hair">
        <color indexed="64"/>
      </top>
      <bottom style="hair">
        <color indexed="64"/>
      </bottom>
      <diagonal/>
    </border>
    <border>
      <left style="dotted">
        <color indexed="64"/>
      </left>
      <right style="thin">
        <color indexed="64"/>
      </right>
      <top style="hair">
        <color indexed="64"/>
      </top>
      <bottom style="thin">
        <color indexed="64"/>
      </bottom>
      <diagonal/>
    </border>
  </borders>
  <cellStyleXfs count="13">
    <xf numFmtId="0" fontId="0" fillId="0" borderId="0"/>
    <xf numFmtId="0" fontId="35" fillId="0" borderId="0" applyNumberFormat="0" applyFill="0" applyBorder="0" applyAlignment="0" applyProtection="0">
      <alignment vertical="center"/>
    </xf>
    <xf numFmtId="38" fontId="1" fillId="0" borderId="0" applyFont="0" applyFill="0" applyBorder="0" applyAlignment="0" applyProtection="0"/>
    <xf numFmtId="38" fontId="13" fillId="0" borderId="0" applyFont="0" applyFill="0" applyBorder="0" applyAlignment="0" applyProtection="0"/>
    <xf numFmtId="38" fontId="27" fillId="0" borderId="0" applyFont="0" applyFill="0" applyBorder="0" applyAlignment="0" applyProtection="0"/>
    <xf numFmtId="6"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38" fontId="1" fillId="0" borderId="0" applyFont="0" applyFill="0" applyBorder="0" applyAlignment="0" applyProtection="0"/>
    <xf numFmtId="0" fontId="42" fillId="0" borderId="0" applyBorder="0"/>
    <xf numFmtId="0" fontId="1" fillId="0" borderId="0">
      <alignment vertical="center"/>
    </xf>
    <xf numFmtId="0" fontId="1" fillId="0" borderId="0"/>
  </cellStyleXfs>
  <cellXfs count="477">
    <xf numFmtId="0" fontId="0" fillId="0" borderId="0" xfId="0"/>
    <xf numFmtId="0" fontId="3" fillId="0" borderId="0" xfId="0" applyFont="1"/>
    <xf numFmtId="0" fontId="3" fillId="0" borderId="0" xfId="0" applyFont="1" applyAlignment="1">
      <alignment vertical="center"/>
    </xf>
    <xf numFmtId="0" fontId="5" fillId="0" borderId="0" xfId="0" applyFont="1" applyAlignment="1">
      <alignment vertical="center"/>
    </xf>
    <xf numFmtId="0" fontId="3" fillId="2" borderId="0" xfId="0" applyFont="1" applyFill="1" applyAlignment="1">
      <alignment vertical="center"/>
    </xf>
    <xf numFmtId="0" fontId="3" fillId="2" borderId="0" xfId="0" applyFont="1" applyFill="1" applyAlignment="1">
      <alignment horizontal="center" vertical="center"/>
    </xf>
    <xf numFmtId="0" fontId="8" fillId="2" borderId="0" xfId="0" applyFont="1" applyFill="1" applyAlignment="1">
      <alignment vertical="center"/>
    </xf>
    <xf numFmtId="0" fontId="4" fillId="2" borderId="0" xfId="0" applyFont="1" applyFill="1" applyAlignment="1">
      <alignment vertical="center"/>
    </xf>
    <xf numFmtId="0" fontId="6" fillId="2" borderId="0" xfId="0" applyFont="1" applyFill="1" applyAlignment="1">
      <alignment vertical="center"/>
    </xf>
    <xf numFmtId="176" fontId="3" fillId="2" borderId="0" xfId="0" applyNumberFormat="1" applyFont="1" applyFill="1" applyAlignment="1">
      <alignment vertical="center"/>
    </xf>
    <xf numFmtId="0" fontId="5" fillId="2" borderId="0" xfId="0" applyFont="1" applyFill="1" applyAlignment="1">
      <alignment horizontal="right" vertical="center"/>
    </xf>
    <xf numFmtId="0" fontId="11" fillId="2" borderId="0" xfId="0" applyFont="1" applyFill="1" applyAlignment="1">
      <alignment horizontal="right" vertical="center"/>
    </xf>
    <xf numFmtId="176" fontId="3" fillId="2" borderId="1" xfId="0" applyNumberFormat="1"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2" borderId="1" xfId="0" applyFont="1" applyFill="1" applyBorder="1" applyAlignment="1">
      <alignment horizontal="center" vertical="center"/>
    </xf>
    <xf numFmtId="0" fontId="3" fillId="2" borderId="2" xfId="0" applyFont="1" applyFill="1" applyBorder="1" applyAlignment="1">
      <alignment vertical="center" shrinkToFit="1"/>
    </xf>
    <xf numFmtId="0" fontId="3" fillId="2" borderId="2" xfId="0" applyFont="1" applyFill="1" applyBorder="1" applyAlignment="1">
      <alignment vertical="center"/>
    </xf>
    <xf numFmtId="177" fontId="3" fillId="2" borderId="2" xfId="0" applyNumberFormat="1" applyFont="1" applyFill="1" applyBorder="1" applyAlignment="1">
      <alignment horizontal="center" vertical="center"/>
    </xf>
    <xf numFmtId="0" fontId="3" fillId="2" borderId="3" xfId="0" applyFont="1" applyFill="1" applyBorder="1" applyAlignment="1">
      <alignment vertical="center" shrinkToFit="1"/>
    </xf>
    <xf numFmtId="0" fontId="3" fillId="2" borderId="3" xfId="0" applyFont="1" applyFill="1" applyBorder="1" applyAlignment="1">
      <alignment vertical="center"/>
    </xf>
    <xf numFmtId="177" fontId="3" fillId="2" borderId="3" xfId="0" applyNumberFormat="1" applyFont="1" applyFill="1" applyBorder="1" applyAlignment="1">
      <alignment horizontal="center" vertical="center"/>
    </xf>
    <xf numFmtId="0" fontId="3" fillId="2" borderId="4" xfId="0" applyFont="1" applyFill="1" applyBorder="1" applyAlignment="1">
      <alignment vertical="center" shrinkToFit="1"/>
    </xf>
    <xf numFmtId="0" fontId="3" fillId="2" borderId="4" xfId="0" applyFont="1" applyFill="1" applyBorder="1" applyAlignment="1">
      <alignment vertical="center"/>
    </xf>
    <xf numFmtId="177" fontId="3" fillId="2" borderId="4" xfId="0" applyNumberFormat="1" applyFont="1" applyFill="1" applyBorder="1" applyAlignment="1">
      <alignment horizontal="center" vertical="center"/>
    </xf>
    <xf numFmtId="176" fontId="3" fillId="2" borderId="0" xfId="0" applyNumberFormat="1" applyFont="1" applyFill="1" applyAlignment="1">
      <alignment vertical="center" shrinkToFit="1"/>
    </xf>
    <xf numFmtId="0" fontId="3" fillId="2" borderId="3" xfId="0" applyFont="1" applyFill="1" applyBorder="1" applyAlignment="1">
      <alignment horizontal="center" vertical="center"/>
    </xf>
    <xf numFmtId="0" fontId="3" fillId="0" borderId="0" xfId="0" applyFont="1" applyFill="1" applyAlignment="1">
      <alignment vertical="center"/>
    </xf>
    <xf numFmtId="0" fontId="3" fillId="2" borderId="0" xfId="0" applyFont="1" applyFill="1"/>
    <xf numFmtId="0" fontId="3" fillId="2" borderId="0" xfId="0" applyFont="1" applyFill="1" applyBorder="1" applyAlignment="1">
      <alignment vertical="center"/>
    </xf>
    <xf numFmtId="0" fontId="3" fillId="2" borderId="0" xfId="0" applyFont="1" applyFill="1" applyBorder="1"/>
    <xf numFmtId="0" fontId="3" fillId="2" borderId="5" xfId="0" applyFont="1" applyFill="1" applyBorder="1"/>
    <xf numFmtId="0" fontId="3" fillId="2" borderId="6" xfId="0" applyFont="1" applyFill="1" applyBorder="1"/>
    <xf numFmtId="0" fontId="3" fillId="2" borderId="7" xfId="0" applyFont="1" applyFill="1" applyBorder="1"/>
    <xf numFmtId="0" fontId="0" fillId="0" borderId="0" xfId="0" applyAlignment="1">
      <alignment vertical="center"/>
    </xf>
    <xf numFmtId="0" fontId="3" fillId="2" borderId="8" xfId="0" applyFont="1" applyFill="1" applyBorder="1"/>
    <xf numFmtId="0" fontId="3" fillId="2" borderId="9" xfId="0" applyFont="1" applyFill="1" applyBorder="1" applyAlignment="1">
      <alignment vertical="center"/>
    </xf>
    <xf numFmtId="0" fontId="3" fillId="2" borderId="10" xfId="0" applyFont="1" applyFill="1" applyBorder="1"/>
    <xf numFmtId="0" fontId="3" fillId="2" borderId="11" xfId="0" applyFont="1" applyFill="1" applyBorder="1"/>
    <xf numFmtId="0" fontId="3" fillId="2" borderId="12" xfId="0" applyFont="1" applyFill="1" applyBorder="1"/>
    <xf numFmtId="0" fontId="3" fillId="0" borderId="10" xfId="0" applyFont="1" applyBorder="1" applyAlignment="1">
      <alignment horizontal="center" vertical="center"/>
    </xf>
    <xf numFmtId="0" fontId="15" fillId="2" borderId="0" xfId="0" applyFont="1" applyFill="1" applyAlignment="1">
      <alignment vertical="center"/>
    </xf>
    <xf numFmtId="0" fontId="9" fillId="2" borderId="0" xfId="0" applyFont="1" applyFill="1" applyAlignment="1">
      <alignment vertical="center"/>
    </xf>
    <xf numFmtId="0" fontId="15" fillId="2" borderId="0" xfId="0" applyFont="1" applyFill="1" applyAlignment="1">
      <alignment horizontal="left" vertical="center"/>
    </xf>
    <xf numFmtId="0" fontId="3" fillId="2" borderId="6" xfId="0" applyFont="1" applyFill="1" applyBorder="1" applyAlignment="1">
      <alignment vertical="center"/>
    </xf>
    <xf numFmtId="0" fontId="3" fillId="2" borderId="0" xfId="0" applyFont="1" applyFill="1" applyAlignment="1">
      <alignment horizontal="right" vertical="center"/>
    </xf>
    <xf numFmtId="0" fontId="0" fillId="2" borderId="0" xfId="0" applyFill="1" applyAlignment="1">
      <alignment vertical="center"/>
    </xf>
    <xf numFmtId="0" fontId="3" fillId="2" borderId="11" xfId="0" applyFont="1" applyFill="1" applyBorder="1" applyAlignment="1">
      <alignment vertical="center"/>
    </xf>
    <xf numFmtId="0" fontId="17" fillId="2" borderId="0" xfId="0" applyFont="1" applyFill="1" applyBorder="1" applyAlignment="1">
      <alignment horizontal="center" vertical="center" shrinkToFit="1"/>
    </xf>
    <xf numFmtId="0" fontId="17" fillId="2" borderId="0" xfId="0" applyFont="1" applyFill="1" applyBorder="1" applyAlignment="1">
      <alignment vertical="center"/>
    </xf>
    <xf numFmtId="0" fontId="17" fillId="2" borderId="9" xfId="0" applyFont="1" applyFill="1" applyBorder="1" applyAlignment="1">
      <alignment horizontal="center" vertical="center" shrinkToFit="1"/>
    </xf>
    <xf numFmtId="0" fontId="17" fillId="2" borderId="9" xfId="0" applyFont="1" applyFill="1" applyBorder="1" applyAlignment="1">
      <alignment vertical="center"/>
    </xf>
    <xf numFmtId="0" fontId="16" fillId="2" borderId="0" xfId="0" applyFont="1" applyFill="1" applyBorder="1" applyAlignment="1">
      <alignment vertical="center"/>
    </xf>
    <xf numFmtId="0" fontId="14" fillId="2" borderId="0" xfId="0" applyFont="1" applyFill="1" applyAlignment="1">
      <alignment vertical="center"/>
    </xf>
    <xf numFmtId="0" fontId="9" fillId="2" borderId="10" xfId="0" applyFont="1" applyFill="1" applyBorder="1" applyAlignment="1">
      <alignment horizontal="center" vertical="center"/>
    </xf>
    <xf numFmtId="0" fontId="12" fillId="2" borderId="0" xfId="0" applyFont="1" applyFill="1" applyAlignment="1">
      <alignment vertical="center"/>
    </xf>
    <xf numFmtId="0" fontId="6" fillId="2" borderId="0" xfId="0" applyFont="1" applyFill="1" applyBorder="1" applyAlignment="1"/>
    <xf numFmtId="0" fontId="3" fillId="2" borderId="6" xfId="0" applyFont="1" applyFill="1" applyBorder="1" applyAlignment="1">
      <alignment horizontal="right" vertical="center"/>
    </xf>
    <xf numFmtId="0" fontId="6" fillId="2" borderId="11" xfId="0" applyFont="1" applyFill="1" applyBorder="1" applyAlignment="1"/>
    <xf numFmtId="0" fontId="3" fillId="2" borderId="6" xfId="0" applyFont="1" applyFill="1" applyBorder="1" applyAlignment="1">
      <alignment horizontal="right" vertical="center" shrinkToFit="1"/>
    </xf>
    <xf numFmtId="0" fontId="3" fillId="2" borderId="5" xfId="0" applyFont="1" applyFill="1" applyBorder="1" applyAlignment="1">
      <alignment vertical="center"/>
    </xf>
    <xf numFmtId="0" fontId="3" fillId="2" borderId="7" xfId="0" applyFont="1" applyFill="1" applyBorder="1" applyAlignment="1">
      <alignment vertical="center"/>
    </xf>
    <xf numFmtId="0" fontId="3" fillId="2" borderId="8" xfId="0" applyFont="1" applyFill="1" applyBorder="1" applyAlignment="1">
      <alignment vertical="center"/>
    </xf>
    <xf numFmtId="0" fontId="3" fillId="2" borderId="10" xfId="0" applyFont="1" applyFill="1" applyBorder="1" applyAlignment="1">
      <alignment vertical="center"/>
    </xf>
    <xf numFmtId="0" fontId="3" fillId="2" borderId="12" xfId="0" applyFont="1" applyFill="1" applyBorder="1" applyAlignment="1">
      <alignment vertical="center"/>
    </xf>
    <xf numFmtId="0" fontId="10" fillId="2" borderId="0" xfId="0" applyFont="1" applyFill="1" applyAlignment="1">
      <alignment vertical="center"/>
    </xf>
    <xf numFmtId="0" fontId="3" fillId="2" borderId="0" xfId="0" quotePrefix="1" applyFont="1" applyFill="1" applyAlignment="1">
      <alignment vertical="center"/>
    </xf>
    <xf numFmtId="0" fontId="3" fillId="2" borderId="13" xfId="0" applyFont="1" applyFill="1" applyBorder="1" applyAlignment="1">
      <alignment horizontal="center" vertical="center" shrinkToFit="1"/>
    </xf>
    <xf numFmtId="0" fontId="7" fillId="2" borderId="0" xfId="0" applyFont="1" applyFill="1" applyAlignment="1">
      <alignment vertical="center"/>
    </xf>
    <xf numFmtId="0" fontId="3" fillId="0" borderId="0" xfId="0" applyFont="1" applyBorder="1" applyAlignment="1">
      <alignment vertical="center"/>
    </xf>
    <xf numFmtId="0" fontId="7" fillId="3" borderId="0" xfId="0" applyFont="1" applyFill="1" applyAlignment="1">
      <alignment vertical="center"/>
    </xf>
    <xf numFmtId="0" fontId="3" fillId="2" borderId="0" xfId="0" applyFont="1" applyFill="1" applyAlignment="1">
      <alignment horizontal="left"/>
    </xf>
    <xf numFmtId="0" fontId="3" fillId="2" borderId="14" xfId="0" applyFont="1" applyFill="1" applyBorder="1" applyAlignment="1">
      <alignment horizontal="center" vertical="center" shrinkToFit="1"/>
    </xf>
    <xf numFmtId="0" fontId="3" fillId="2" borderId="2" xfId="0" applyFont="1" applyFill="1" applyBorder="1" applyAlignment="1">
      <alignment horizontal="center" vertical="center" shrinkToFit="1"/>
    </xf>
    <xf numFmtId="0" fontId="21" fillId="2" borderId="0" xfId="0" applyFont="1" applyFill="1" applyAlignment="1">
      <alignment vertical="center"/>
    </xf>
    <xf numFmtId="0" fontId="3" fillId="2" borderId="15" xfId="0" applyFont="1" applyFill="1" applyBorder="1"/>
    <xf numFmtId="0" fontId="3" fillId="2" borderId="16" xfId="0" applyFont="1" applyFill="1" applyBorder="1"/>
    <xf numFmtId="0" fontId="3" fillId="2" borderId="17" xfId="0" quotePrefix="1" applyFont="1" applyFill="1" applyBorder="1"/>
    <xf numFmtId="0" fontId="3" fillId="2" borderId="18" xfId="0" applyFont="1" applyFill="1" applyBorder="1" applyAlignment="1">
      <alignment horizontal="center"/>
    </xf>
    <xf numFmtId="0" fontId="3" fillId="2" borderId="13" xfId="0" applyFont="1" applyFill="1" applyBorder="1"/>
    <xf numFmtId="0" fontId="3" fillId="2" borderId="13" xfId="0" applyFont="1" applyFill="1" applyBorder="1" applyAlignment="1">
      <alignment horizontal="center"/>
    </xf>
    <xf numFmtId="0" fontId="19" fillId="2" borderId="13" xfId="0" applyFont="1" applyFill="1" applyBorder="1" applyAlignment="1">
      <alignment horizontal="center" shrinkToFit="1"/>
    </xf>
    <xf numFmtId="0" fontId="7" fillId="2" borderId="0" xfId="0" applyFont="1" applyFill="1"/>
    <xf numFmtId="0" fontId="3" fillId="2" borderId="1" xfId="0" applyFont="1" applyFill="1" applyBorder="1" applyAlignment="1">
      <alignment horizontal="center"/>
    </xf>
    <xf numFmtId="0" fontId="22" fillId="2" borderId="0" xfId="7" applyFont="1" applyFill="1">
      <alignment vertical="center"/>
    </xf>
    <xf numFmtId="0" fontId="22" fillId="2" borderId="0" xfId="7" applyFont="1" applyFill="1" applyAlignment="1">
      <alignment vertical="center"/>
    </xf>
    <xf numFmtId="0" fontId="20" fillId="2" borderId="0" xfId="7" applyFont="1" applyFill="1" applyAlignment="1">
      <alignment vertical="center"/>
    </xf>
    <xf numFmtId="0" fontId="23" fillId="2" borderId="0" xfId="7" applyFont="1" applyFill="1" applyAlignment="1">
      <alignment vertical="center"/>
    </xf>
    <xf numFmtId="0" fontId="22" fillId="2" borderId="0" xfId="7" applyFont="1" applyFill="1" applyAlignment="1">
      <alignment horizontal="right" vertical="center"/>
    </xf>
    <xf numFmtId="0" fontId="7" fillId="2" borderId="19" xfId="0" applyFont="1" applyFill="1" applyBorder="1" applyAlignment="1">
      <alignment vertical="center"/>
    </xf>
    <xf numFmtId="0" fontId="7" fillId="2" borderId="20" xfId="0" applyFont="1" applyFill="1" applyBorder="1" applyAlignment="1">
      <alignment vertical="center"/>
    </xf>
    <xf numFmtId="0" fontId="7" fillId="2" borderId="21" xfId="0" applyFont="1" applyFill="1" applyBorder="1" applyAlignment="1">
      <alignment vertical="center"/>
    </xf>
    <xf numFmtId="0" fontId="7" fillId="2" borderId="22" xfId="0" applyFont="1" applyFill="1" applyBorder="1" applyAlignment="1">
      <alignment vertical="center"/>
    </xf>
    <xf numFmtId="0" fontId="7" fillId="2" borderId="23" xfId="0" applyFont="1" applyFill="1" applyBorder="1" applyAlignment="1">
      <alignment vertical="center"/>
    </xf>
    <xf numFmtId="0" fontId="7" fillId="2" borderId="24" xfId="0" applyFont="1" applyFill="1" applyBorder="1" applyAlignment="1">
      <alignment vertical="center"/>
    </xf>
    <xf numFmtId="0" fontId="24" fillId="2" borderId="0" xfId="0" applyFont="1" applyFill="1" applyAlignment="1">
      <alignment vertical="center"/>
    </xf>
    <xf numFmtId="0" fontId="7" fillId="2" borderId="0" xfId="7" applyFont="1" applyFill="1" applyBorder="1" applyAlignment="1">
      <alignment horizontal="center" vertical="center"/>
    </xf>
    <xf numFmtId="0" fontId="22" fillId="2" borderId="0" xfId="7" applyFont="1" applyFill="1" applyBorder="1" applyAlignment="1">
      <alignment horizontal="left" vertical="center"/>
    </xf>
    <xf numFmtId="0" fontId="3" fillId="2" borderId="0" xfId="7" applyFont="1" applyFill="1" applyBorder="1" applyAlignment="1">
      <alignment vertical="center"/>
    </xf>
    <xf numFmtId="0" fontId="3" fillId="2" borderId="0" xfId="7" applyFont="1" applyFill="1">
      <alignment vertical="center"/>
    </xf>
    <xf numFmtId="0" fontId="3" fillId="2" borderId="0" xfId="7" applyFont="1" applyFill="1" applyBorder="1" applyAlignment="1">
      <alignment horizontal="right" vertical="center"/>
    </xf>
    <xf numFmtId="0" fontId="3" fillId="2" borderId="0" xfId="7" applyFont="1" applyFill="1" applyBorder="1" applyAlignment="1">
      <alignment horizontal="center" vertical="center"/>
    </xf>
    <xf numFmtId="0" fontId="3" fillId="2" borderId="0" xfId="7" applyFont="1" applyFill="1" applyBorder="1" applyAlignment="1">
      <alignment horizontal="left" vertical="center"/>
    </xf>
    <xf numFmtId="0" fontId="6" fillId="2" borderId="0" xfId="7" applyFont="1" applyFill="1">
      <alignment vertical="center"/>
    </xf>
    <xf numFmtId="0" fontId="3" fillId="2" borderId="0" xfId="7" applyFont="1" applyFill="1" applyAlignment="1">
      <alignment vertical="center"/>
    </xf>
    <xf numFmtId="0" fontId="7" fillId="2" borderId="0" xfId="7" applyFont="1" applyFill="1" applyAlignment="1">
      <alignment vertical="center"/>
    </xf>
    <xf numFmtId="0" fontId="7" fillId="2" borderId="0" xfId="7" applyFont="1" applyFill="1" applyAlignment="1">
      <alignment horizontal="right" vertical="center"/>
    </xf>
    <xf numFmtId="0" fontId="10" fillId="0" borderId="0" xfId="0" applyFont="1" applyAlignment="1">
      <alignment horizontal="right" vertical="center"/>
    </xf>
    <xf numFmtId="0" fontId="3" fillId="0" borderId="26" xfId="0" applyFont="1" applyBorder="1" applyAlignment="1">
      <alignment horizontal="center" vertical="center"/>
    </xf>
    <xf numFmtId="0" fontId="3" fillId="0" borderId="26" xfId="0" applyFont="1" applyBorder="1" applyAlignment="1">
      <alignment vertical="center"/>
    </xf>
    <xf numFmtId="0" fontId="3" fillId="0" borderId="1" xfId="0" applyFont="1" applyBorder="1" applyAlignment="1">
      <alignment vertical="center"/>
    </xf>
    <xf numFmtId="0" fontId="3" fillId="0" borderId="27" xfId="0" applyFont="1" applyBorder="1" applyAlignment="1">
      <alignment vertical="center" wrapText="1"/>
    </xf>
    <xf numFmtId="0" fontId="3" fillId="0" borderId="28" xfId="0" applyFont="1" applyBorder="1" applyAlignment="1">
      <alignment vertical="center"/>
    </xf>
    <xf numFmtId="0" fontId="3" fillId="0" borderId="29" xfId="0" applyFont="1" applyBorder="1" applyAlignment="1">
      <alignment vertical="center"/>
    </xf>
    <xf numFmtId="0" fontId="7" fillId="0" borderId="0" xfId="0" applyFont="1" applyAlignment="1">
      <alignment vertical="center"/>
    </xf>
    <xf numFmtId="38" fontId="7" fillId="0" borderId="0" xfId="2" applyFont="1" applyAlignment="1">
      <alignment vertical="center"/>
    </xf>
    <xf numFmtId="0" fontId="7" fillId="0" borderId="26" xfId="0" applyFont="1" applyBorder="1" applyAlignment="1">
      <alignment horizontal="center" vertical="center"/>
    </xf>
    <xf numFmtId="38" fontId="7" fillId="0" borderId="26" xfId="2" applyFont="1" applyBorder="1" applyAlignment="1">
      <alignment horizontal="center" vertical="center"/>
    </xf>
    <xf numFmtId="0" fontId="7" fillId="0" borderId="26" xfId="0" applyFont="1" applyBorder="1" applyAlignment="1">
      <alignment vertical="center"/>
    </xf>
    <xf numFmtId="38" fontId="7" fillId="0" borderId="26" xfId="2"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30" xfId="0" applyFont="1" applyBorder="1" applyAlignment="1">
      <alignment vertical="center"/>
    </xf>
    <xf numFmtId="0" fontId="36" fillId="2" borderId="0" xfId="7" applyFont="1" applyFill="1">
      <alignment vertical="center"/>
    </xf>
    <xf numFmtId="0" fontId="19" fillId="2" borderId="0" xfId="7" applyFont="1" applyFill="1" applyAlignment="1"/>
    <xf numFmtId="0" fontId="12" fillId="2" borderId="0" xfId="7" applyFont="1" applyFill="1" applyAlignment="1">
      <alignment vertical="center"/>
    </xf>
    <xf numFmtId="0" fontId="7" fillId="2" borderId="0" xfId="7" applyFont="1" applyFill="1" applyAlignment="1">
      <alignment horizontal="left" vertical="center"/>
    </xf>
    <xf numFmtId="0" fontId="9" fillId="2" borderId="0" xfId="7" applyFont="1" applyFill="1" applyAlignment="1">
      <alignment horizontal="right" vertical="center"/>
    </xf>
    <xf numFmtId="0" fontId="12" fillId="2" borderId="0" xfId="0" applyFont="1" applyFill="1" applyAlignment="1">
      <alignment horizontal="right" vertical="center"/>
    </xf>
    <xf numFmtId="0" fontId="13" fillId="0" borderId="0" xfId="8">
      <alignment vertical="center"/>
    </xf>
    <xf numFmtId="0" fontId="37" fillId="0" borderId="0" xfId="0" applyFont="1" applyAlignment="1">
      <alignment vertical="center"/>
    </xf>
    <xf numFmtId="0" fontId="20" fillId="2" borderId="0" xfId="0" applyFont="1" applyFill="1" applyAlignment="1">
      <alignment vertical="center"/>
    </xf>
    <xf numFmtId="0" fontId="12" fillId="2" borderId="0" xfId="7" applyFont="1" applyFill="1" applyBorder="1" applyAlignment="1">
      <alignment vertical="center" wrapText="1"/>
    </xf>
    <xf numFmtId="0" fontId="12" fillId="2" borderId="0" xfId="7" applyFont="1" applyFill="1" applyAlignment="1"/>
    <xf numFmtId="0" fontId="12" fillId="2" borderId="25" xfId="7" applyFont="1" applyFill="1" applyBorder="1" applyAlignment="1">
      <alignment horizontal="right"/>
    </xf>
    <xf numFmtId="0" fontId="3" fillId="2" borderId="31" xfId="7" applyFont="1" applyFill="1" applyBorder="1" applyAlignment="1">
      <alignment horizontal="right" vertical="center"/>
    </xf>
    <xf numFmtId="0" fontId="3" fillId="2" borderId="25" xfId="7" applyFont="1" applyFill="1" applyBorder="1" applyAlignment="1">
      <alignment horizontal="right" vertical="center"/>
    </xf>
    <xf numFmtId="0" fontId="3" fillId="2" borderId="0" xfId="7" applyFont="1" applyFill="1" applyAlignment="1">
      <alignment horizontal="right" vertical="center"/>
    </xf>
    <xf numFmtId="0" fontId="20" fillId="2" borderId="5" xfId="7" applyFont="1" applyFill="1" applyBorder="1" applyAlignment="1">
      <alignment vertical="center"/>
    </xf>
    <xf numFmtId="0" fontId="37" fillId="2" borderId="6" xfId="1" applyFont="1" applyFill="1" applyBorder="1" applyAlignment="1">
      <alignment vertical="center"/>
    </xf>
    <xf numFmtId="0" fontId="20" fillId="2" borderId="6" xfId="7" applyFont="1" applyFill="1" applyBorder="1" applyAlignment="1">
      <alignment vertical="center"/>
    </xf>
    <xf numFmtId="0" fontId="3" fillId="2" borderId="7" xfId="7" applyFont="1" applyFill="1" applyBorder="1" applyAlignment="1">
      <alignment vertical="center"/>
    </xf>
    <xf numFmtId="0" fontId="7" fillId="2" borderId="6" xfId="7" applyFont="1" applyFill="1" applyBorder="1" applyAlignment="1">
      <alignment vertical="center"/>
    </xf>
    <xf numFmtId="0" fontId="20" fillId="2" borderId="10" xfId="7" applyFont="1" applyFill="1" applyBorder="1" applyAlignment="1">
      <alignment vertical="center"/>
    </xf>
    <xf numFmtId="0" fontId="20" fillId="2" borderId="11" xfId="7" applyFont="1" applyFill="1" applyBorder="1" applyAlignment="1">
      <alignment vertical="center"/>
    </xf>
    <xf numFmtId="0" fontId="7" fillId="2" borderId="11" xfId="7" applyFont="1" applyFill="1" applyBorder="1" applyAlignment="1">
      <alignment vertical="center"/>
    </xf>
    <xf numFmtId="0" fontId="3" fillId="2" borderId="12" xfId="7" applyFont="1" applyFill="1" applyBorder="1" applyAlignment="1">
      <alignment vertical="center"/>
    </xf>
    <xf numFmtId="0" fontId="28" fillId="2" borderId="0" xfId="7" applyFont="1" applyFill="1" applyAlignment="1">
      <alignment vertical="center"/>
    </xf>
    <xf numFmtId="0" fontId="38" fillId="2" borderId="0" xfId="7" applyFont="1" applyFill="1" applyAlignment="1">
      <alignment vertical="center"/>
    </xf>
    <xf numFmtId="0" fontId="7" fillId="0" borderId="32" xfId="0" applyFont="1" applyBorder="1" applyAlignment="1">
      <alignment vertical="center"/>
    </xf>
    <xf numFmtId="38" fontId="7" fillId="0" borderId="2" xfId="2" applyFont="1" applyFill="1" applyBorder="1" applyAlignment="1">
      <alignment vertical="center"/>
    </xf>
    <xf numFmtId="38" fontId="7" fillId="0" borderId="30" xfId="2" applyFont="1" applyFill="1" applyBorder="1" applyAlignment="1">
      <alignment vertical="center"/>
    </xf>
    <xf numFmtId="38" fontId="7" fillId="0" borderId="3" xfId="2" applyFont="1" applyFill="1" applyBorder="1" applyAlignment="1">
      <alignment vertical="center"/>
    </xf>
    <xf numFmtId="38" fontId="7" fillId="0" borderId="32" xfId="2" applyFont="1" applyFill="1" applyBorder="1" applyAlignment="1">
      <alignment vertical="center"/>
    </xf>
    <xf numFmtId="38" fontId="7" fillId="0" borderId="4" xfId="2" applyFont="1" applyFill="1" applyBorder="1" applyAlignment="1">
      <alignment vertical="center"/>
    </xf>
    <xf numFmtId="179" fontId="7" fillId="0" borderId="2" xfId="0" applyNumberFormat="1" applyFont="1" applyBorder="1" applyAlignment="1">
      <alignment horizontal="left" vertical="center"/>
    </xf>
    <xf numFmtId="179" fontId="7" fillId="0" borderId="3" xfId="0" applyNumberFormat="1" applyFont="1" applyBorder="1" applyAlignment="1">
      <alignment horizontal="left" vertical="center"/>
    </xf>
    <xf numFmtId="0" fontId="7" fillId="0" borderId="13" xfId="0" applyFont="1" applyBorder="1" applyAlignment="1">
      <alignment vertical="center"/>
    </xf>
    <xf numFmtId="38" fontId="7" fillId="0" borderId="13" xfId="2" applyFont="1" applyFill="1" applyBorder="1" applyAlignment="1">
      <alignment vertical="center"/>
    </xf>
    <xf numFmtId="38" fontId="7" fillId="0" borderId="13" xfId="2" applyFont="1" applyBorder="1" applyAlignment="1">
      <alignment vertical="center"/>
    </xf>
    <xf numFmtId="38" fontId="7" fillId="0" borderId="26" xfId="0" applyNumberFormat="1" applyFont="1" applyBorder="1" applyAlignment="1">
      <alignment vertical="center"/>
    </xf>
    <xf numFmtId="0" fontId="7" fillId="0" borderId="0" xfId="0" applyFont="1" applyAlignment="1">
      <alignment vertical="center" shrinkToFit="1"/>
    </xf>
    <xf numFmtId="0" fontId="7" fillId="2" borderId="25" xfId="7" applyFont="1" applyFill="1" applyBorder="1" applyAlignment="1">
      <alignment horizontal="left" vertical="center"/>
    </xf>
    <xf numFmtId="0" fontId="3" fillId="4" borderId="0" xfId="0" applyFont="1" applyFill="1" applyAlignment="1">
      <alignment vertical="center"/>
    </xf>
    <xf numFmtId="0" fontId="5" fillId="4" borderId="0" xfId="0" applyFont="1" applyFill="1" applyAlignment="1">
      <alignment vertical="center"/>
    </xf>
    <xf numFmtId="0" fontId="3" fillId="4" borderId="0" xfId="0" quotePrefix="1" applyFont="1" applyFill="1" applyAlignment="1">
      <alignment vertical="center"/>
    </xf>
    <xf numFmtId="0" fontId="37" fillId="4" borderId="0" xfId="0" applyFont="1" applyFill="1" applyAlignment="1">
      <alignment vertical="center"/>
    </xf>
    <xf numFmtId="0" fontId="32" fillId="4" borderId="0" xfId="0" applyFont="1" applyFill="1" applyAlignment="1">
      <alignment vertical="center"/>
    </xf>
    <xf numFmtId="0" fontId="3" fillId="4" borderId="0" xfId="0" applyFont="1" applyFill="1"/>
    <xf numFmtId="0" fontId="3" fillId="4" borderId="0" xfId="0" applyFont="1" applyFill="1" applyBorder="1"/>
    <xf numFmtId="0" fontId="3" fillId="4" borderId="12" xfId="0" applyFont="1" applyFill="1" applyBorder="1"/>
    <xf numFmtId="0" fontId="3" fillId="4" borderId="11" xfId="0" applyFont="1" applyFill="1" applyBorder="1"/>
    <xf numFmtId="0" fontId="3" fillId="4" borderId="10" xfId="0" applyFont="1" applyFill="1" applyBorder="1"/>
    <xf numFmtId="0" fontId="3" fillId="4" borderId="9" xfId="0" applyFont="1" applyFill="1" applyBorder="1" applyAlignment="1">
      <alignment vertical="center"/>
    </xf>
    <xf numFmtId="0" fontId="3" fillId="4" borderId="8" xfId="0" applyFont="1" applyFill="1" applyBorder="1"/>
    <xf numFmtId="0" fontId="0" fillId="4" borderId="0" xfId="0" applyFill="1" applyAlignment="1">
      <alignment vertical="center"/>
    </xf>
    <xf numFmtId="0" fontId="3" fillId="4" borderId="7" xfId="0" applyFont="1" applyFill="1" applyBorder="1"/>
    <xf numFmtId="0" fontId="3" fillId="4" borderId="6" xfId="0" applyFont="1" applyFill="1" applyBorder="1"/>
    <xf numFmtId="0" fontId="3" fillId="4" borderId="5" xfId="0" applyFont="1" applyFill="1" applyBorder="1"/>
    <xf numFmtId="0" fontId="3" fillId="4" borderId="0" xfId="0" applyFont="1" applyFill="1" applyBorder="1" applyAlignment="1">
      <alignment vertical="center"/>
    </xf>
    <xf numFmtId="0" fontId="7" fillId="2" borderId="6" xfId="0" applyFont="1" applyFill="1" applyBorder="1" applyAlignment="1">
      <alignment vertical="center"/>
    </xf>
    <xf numFmtId="0" fontId="3" fillId="2" borderId="31" xfId="7" applyFont="1" applyFill="1" applyBorder="1" applyAlignment="1">
      <alignment vertical="center"/>
    </xf>
    <xf numFmtId="0" fontId="3" fillId="2" borderId="31" xfId="7" applyFont="1" applyFill="1" applyBorder="1" applyAlignment="1"/>
    <xf numFmtId="0" fontId="3" fillId="4" borderId="0" xfId="0" applyFont="1" applyFill="1" applyAlignment="1"/>
    <xf numFmtId="0" fontId="3" fillId="4" borderId="8" xfId="0" applyFont="1" applyFill="1" applyBorder="1" applyAlignment="1"/>
    <xf numFmtId="0" fontId="7" fillId="4" borderId="2" xfId="0" applyFont="1" applyFill="1" applyBorder="1" applyAlignment="1">
      <alignment horizontal="center" vertical="center" shrinkToFit="1"/>
    </xf>
    <xf numFmtId="0" fontId="7" fillId="4" borderId="33" xfId="0" applyFont="1" applyFill="1" applyBorder="1" applyAlignment="1">
      <alignment horizontal="center" vertical="center" shrinkToFit="1"/>
    </xf>
    <xf numFmtId="178" fontId="0" fillId="4" borderId="0" xfId="0" applyNumberFormat="1" applyFill="1"/>
    <xf numFmtId="0" fontId="31" fillId="4" borderId="0" xfId="0" applyFont="1" applyFill="1"/>
    <xf numFmtId="0" fontId="0" fillId="4" borderId="0" xfId="0" applyFill="1"/>
    <xf numFmtId="178" fontId="0" fillId="4" borderId="26" xfId="0" applyNumberFormat="1" applyFill="1" applyBorder="1" applyAlignment="1">
      <alignment horizontal="center"/>
    </xf>
    <xf numFmtId="0" fontId="0" fillId="4" borderId="26" xfId="0" applyFill="1" applyBorder="1" applyAlignment="1">
      <alignment horizontal="center"/>
    </xf>
    <xf numFmtId="178" fontId="0" fillId="4" borderId="30" xfId="0" applyNumberFormat="1" applyFill="1" applyBorder="1"/>
    <xf numFmtId="0" fontId="0" fillId="4" borderId="30" xfId="0" applyFill="1" applyBorder="1"/>
    <xf numFmtId="38" fontId="13" fillId="4" borderId="30" xfId="2" applyFont="1" applyFill="1" applyBorder="1"/>
    <xf numFmtId="179" fontId="0" fillId="4" borderId="3" xfId="0" applyNumberFormat="1" applyFill="1" applyBorder="1"/>
    <xf numFmtId="0" fontId="0" fillId="4" borderId="3" xfId="0" applyFill="1" applyBorder="1"/>
    <xf numFmtId="38" fontId="13" fillId="4" borderId="3" xfId="2" applyFont="1" applyFill="1" applyBorder="1"/>
    <xf numFmtId="178" fontId="0" fillId="4" borderId="34" xfId="0" applyNumberFormat="1" applyFill="1" applyBorder="1"/>
    <xf numFmtId="0" fontId="0" fillId="4" borderId="34" xfId="0" applyFill="1" applyBorder="1" applyAlignment="1">
      <alignment horizontal="right"/>
    </xf>
    <xf numFmtId="38" fontId="0" fillId="4" borderId="34" xfId="0" applyNumberFormat="1" applyFill="1" applyBorder="1"/>
    <xf numFmtId="0" fontId="0" fillId="4" borderId="0" xfId="0" applyFill="1" applyBorder="1" applyAlignment="1">
      <alignment horizontal="right"/>
    </xf>
    <xf numFmtId="38" fontId="0" fillId="4" borderId="0" xfId="0" applyNumberFormat="1" applyFill="1"/>
    <xf numFmtId="179" fontId="3" fillId="2" borderId="0" xfId="0" applyNumberFormat="1" applyFont="1" applyFill="1" applyAlignment="1">
      <alignment vertical="center"/>
    </xf>
    <xf numFmtId="0" fontId="7" fillId="0" borderId="2" xfId="0" applyFont="1" applyBorder="1" applyAlignment="1">
      <alignment vertical="center" shrinkToFit="1"/>
    </xf>
    <xf numFmtId="0" fontId="7" fillId="0" borderId="30" xfId="0" applyFont="1" applyBorder="1" applyAlignment="1">
      <alignment vertical="center" shrinkToFit="1"/>
    </xf>
    <xf numFmtId="0" fontId="7" fillId="0" borderId="3" xfId="0" applyFont="1" applyBorder="1" applyAlignment="1">
      <alignment vertical="center" shrinkToFit="1"/>
    </xf>
    <xf numFmtId="0" fontId="7" fillId="0" borderId="32" xfId="0" applyFont="1" applyBorder="1" applyAlignment="1">
      <alignment vertical="center" shrinkToFit="1"/>
    </xf>
    <xf numFmtId="0" fontId="7" fillId="0" borderId="4" xfId="0" applyFont="1" applyBorder="1" applyAlignment="1">
      <alignment vertical="center" shrinkToFit="1"/>
    </xf>
    <xf numFmtId="0" fontId="7" fillId="4" borderId="0" xfId="0" applyFont="1" applyFill="1" applyAlignment="1">
      <alignment vertical="center"/>
    </xf>
    <xf numFmtId="38" fontId="7" fillId="4" borderId="0" xfId="2" applyFont="1" applyFill="1" applyAlignment="1">
      <alignment vertical="center"/>
    </xf>
    <xf numFmtId="0" fontId="7" fillId="4" borderId="26" xfId="0" applyFont="1" applyFill="1" applyBorder="1" applyAlignment="1">
      <alignment horizontal="center" vertical="center"/>
    </xf>
    <xf numFmtId="38" fontId="7" fillId="4" borderId="26" xfId="2" applyFont="1" applyFill="1" applyBorder="1" applyAlignment="1">
      <alignment horizontal="center" vertical="center"/>
    </xf>
    <xf numFmtId="0" fontId="7" fillId="4" borderId="13" xfId="0" applyFont="1" applyFill="1" applyBorder="1" applyAlignment="1">
      <alignment vertical="center"/>
    </xf>
    <xf numFmtId="38" fontId="7" fillId="4" borderId="13" xfId="2" applyFont="1" applyFill="1" applyBorder="1" applyAlignment="1">
      <alignment vertical="center"/>
    </xf>
    <xf numFmtId="0" fontId="7" fillId="4" borderId="2" xfId="0" applyFont="1" applyFill="1" applyBorder="1" applyAlignment="1">
      <alignment vertical="center"/>
    </xf>
    <xf numFmtId="38" fontId="7" fillId="4" borderId="2" xfId="2" applyFont="1" applyFill="1" applyBorder="1" applyAlignment="1">
      <alignment vertical="center"/>
    </xf>
    <xf numFmtId="0" fontId="7" fillId="4" borderId="2" xfId="0" applyFont="1" applyFill="1" applyBorder="1" applyAlignment="1">
      <alignment vertical="center" shrinkToFit="1"/>
    </xf>
    <xf numFmtId="0" fontId="7" fillId="4" borderId="30" xfId="0" applyFont="1" applyFill="1" applyBorder="1" applyAlignment="1">
      <alignment vertical="center"/>
    </xf>
    <xf numFmtId="38" fontId="7" fillId="4" borderId="30" xfId="2" applyFont="1" applyFill="1" applyBorder="1" applyAlignment="1">
      <alignment vertical="center"/>
    </xf>
    <xf numFmtId="0" fontId="7" fillId="4" borderId="30" xfId="0" applyFont="1" applyFill="1" applyBorder="1" applyAlignment="1">
      <alignment vertical="center" shrinkToFit="1"/>
    </xf>
    <xf numFmtId="0" fontId="7" fillId="4" borderId="3" xfId="0" applyFont="1" applyFill="1" applyBorder="1" applyAlignment="1">
      <alignment vertical="center"/>
    </xf>
    <xf numFmtId="38" fontId="7" fillId="4" borderId="3" xfId="2" applyFont="1" applyFill="1" applyBorder="1" applyAlignment="1">
      <alignment vertical="center"/>
    </xf>
    <xf numFmtId="0" fontId="7" fillId="4" borderId="3" xfId="0" applyFont="1" applyFill="1" applyBorder="1" applyAlignment="1">
      <alignment vertical="center" shrinkToFit="1"/>
    </xf>
    <xf numFmtId="0" fontId="7" fillId="4" borderId="32" xfId="0" applyFont="1" applyFill="1" applyBorder="1" applyAlignment="1">
      <alignment vertical="center"/>
    </xf>
    <xf numFmtId="38" fontId="7" fillId="4" borderId="32" xfId="2" applyFont="1" applyFill="1" applyBorder="1" applyAlignment="1">
      <alignment vertical="center"/>
    </xf>
    <xf numFmtId="0" fontId="7" fillId="4" borderId="32" xfId="0" applyFont="1" applyFill="1" applyBorder="1" applyAlignment="1">
      <alignment vertical="center" shrinkToFit="1"/>
    </xf>
    <xf numFmtId="0" fontId="7" fillId="4" borderId="4" xfId="0" applyFont="1" applyFill="1" applyBorder="1" applyAlignment="1">
      <alignment vertical="center"/>
    </xf>
    <xf numFmtId="38" fontId="7" fillId="4" borderId="4" xfId="2" applyFont="1" applyFill="1" applyBorder="1" applyAlignment="1">
      <alignment vertical="center"/>
    </xf>
    <xf numFmtId="0" fontId="7" fillId="4" borderId="4" xfId="0" applyFont="1" applyFill="1" applyBorder="1" applyAlignment="1">
      <alignment vertical="center" shrinkToFit="1"/>
    </xf>
    <xf numFmtId="0" fontId="7" fillId="4" borderId="26" xfId="0" applyFont="1" applyFill="1" applyBorder="1" applyAlignment="1">
      <alignment vertical="center"/>
    </xf>
    <xf numFmtId="38" fontId="7" fillId="4" borderId="26" xfId="2" applyFont="1" applyFill="1" applyBorder="1" applyAlignment="1">
      <alignment vertical="center"/>
    </xf>
    <xf numFmtId="179" fontId="7" fillId="4" borderId="2" xfId="0" applyNumberFormat="1" applyFont="1" applyFill="1" applyBorder="1" applyAlignment="1">
      <alignment horizontal="left" vertical="center"/>
    </xf>
    <xf numFmtId="179" fontId="7" fillId="4" borderId="3" xfId="0" applyNumberFormat="1" applyFont="1" applyFill="1" applyBorder="1" applyAlignment="1">
      <alignment horizontal="left" vertical="center"/>
    </xf>
    <xf numFmtId="0" fontId="7" fillId="4" borderId="0" xfId="0" applyFont="1" applyFill="1" applyAlignment="1">
      <alignment vertical="center" shrinkToFit="1"/>
    </xf>
    <xf numFmtId="0" fontId="26" fillId="4" borderId="0" xfId="0" applyFont="1" applyFill="1" applyBorder="1" applyAlignment="1">
      <alignment vertical="center"/>
    </xf>
    <xf numFmtId="0" fontId="17" fillId="4" borderId="0" xfId="0" applyFont="1" applyFill="1" applyBorder="1" applyAlignment="1">
      <alignment vertical="center"/>
    </xf>
    <xf numFmtId="0" fontId="17" fillId="4" borderId="0" xfId="0" applyFont="1" applyFill="1" applyBorder="1" applyAlignment="1">
      <alignment horizontal="center" vertical="center" shrinkToFit="1"/>
    </xf>
    <xf numFmtId="0" fontId="26" fillId="4" borderId="0" xfId="0" applyFont="1" applyFill="1" applyAlignment="1">
      <alignment vertical="center"/>
    </xf>
    <xf numFmtId="0" fontId="3" fillId="4" borderId="8" xfId="0" applyFont="1" applyFill="1" applyBorder="1" applyAlignment="1">
      <alignment vertical="center"/>
    </xf>
    <xf numFmtId="0" fontId="3" fillId="4" borderId="0" xfId="0" applyFont="1" applyFill="1" applyAlignment="1">
      <alignment horizontal="left"/>
    </xf>
    <xf numFmtId="0" fontId="3" fillId="4" borderId="8" xfId="0" applyFont="1" applyFill="1" applyBorder="1" applyAlignment="1">
      <alignment horizontal="left"/>
    </xf>
    <xf numFmtId="0" fontId="3" fillId="0" borderId="0" xfId="0" applyFont="1" applyAlignment="1">
      <alignment horizontal="right" vertical="center"/>
    </xf>
    <xf numFmtId="0" fontId="3" fillId="0" borderId="1" xfId="0" applyFont="1" applyBorder="1" applyAlignment="1">
      <alignment horizontal="center" vertical="center"/>
    </xf>
    <xf numFmtId="178" fontId="0" fillId="4" borderId="3" xfId="0" applyNumberFormat="1" applyFill="1" applyBorder="1"/>
    <xf numFmtId="38" fontId="7" fillId="4" borderId="26" xfId="0" applyNumberFormat="1" applyFont="1" applyFill="1" applyBorder="1" applyAlignment="1">
      <alignment vertical="center"/>
    </xf>
    <xf numFmtId="0" fontId="3" fillId="0" borderId="42" xfId="0" applyFont="1" applyBorder="1" applyAlignment="1">
      <alignment horizontal="center" vertical="center" shrinkToFit="1"/>
    </xf>
    <xf numFmtId="0" fontId="3" fillId="0" borderId="2" xfId="0" applyFont="1" applyBorder="1" applyAlignment="1">
      <alignment horizontal="center" vertical="center" shrinkToFit="1"/>
    </xf>
    <xf numFmtId="0" fontId="19" fillId="0" borderId="0" xfId="0" applyFont="1" applyAlignment="1">
      <alignment vertical="top"/>
    </xf>
    <xf numFmtId="0" fontId="12" fillId="0" borderId="0" xfId="0" applyFont="1" applyAlignment="1"/>
    <xf numFmtId="0" fontId="0" fillId="0" borderId="0" xfId="0" quotePrefix="1" applyFont="1" applyAlignment="1">
      <alignment vertical="center"/>
    </xf>
    <xf numFmtId="0" fontId="1" fillId="2" borderId="0" xfId="0" applyFont="1" applyFill="1" applyBorder="1" applyAlignment="1">
      <alignment vertical="center"/>
    </xf>
    <xf numFmtId="0" fontId="1" fillId="2" borderId="9" xfId="0" applyFont="1" applyFill="1" applyBorder="1" applyAlignment="1">
      <alignment vertical="center"/>
    </xf>
    <xf numFmtId="0" fontId="1" fillId="4" borderId="9" xfId="0" applyFont="1" applyFill="1" applyBorder="1" applyAlignment="1">
      <alignment vertical="center"/>
    </xf>
    <xf numFmtId="0" fontId="9" fillId="4" borderId="0" xfId="0" applyFont="1" applyFill="1" applyBorder="1" applyAlignment="1">
      <alignment vertical="center"/>
    </xf>
    <xf numFmtId="0" fontId="9" fillId="4" borderId="0" xfId="0" applyFont="1" applyFill="1" applyAlignment="1">
      <alignment vertical="center"/>
    </xf>
    <xf numFmtId="0" fontId="1" fillId="4" borderId="9" xfId="0" applyFont="1" applyFill="1" applyBorder="1" applyAlignment="1">
      <alignment horizontal="right" vertical="center"/>
    </xf>
    <xf numFmtId="0" fontId="3" fillId="4" borderId="7" xfId="0" applyFont="1" applyFill="1" applyBorder="1" applyAlignment="1">
      <alignment vertical="center"/>
    </xf>
    <xf numFmtId="0" fontId="3" fillId="4" borderId="6" xfId="0" applyFont="1" applyFill="1" applyBorder="1" applyAlignment="1">
      <alignment vertical="center"/>
    </xf>
    <xf numFmtId="0" fontId="1" fillId="2" borderId="11" xfId="0" applyFont="1" applyFill="1" applyBorder="1" applyAlignment="1">
      <alignment vertical="center"/>
    </xf>
    <xf numFmtId="0" fontId="7" fillId="2" borderId="0" xfId="0" applyFont="1" applyFill="1" applyBorder="1" applyAlignment="1">
      <alignment vertical="center"/>
    </xf>
    <xf numFmtId="0" fontId="1" fillId="2" borderId="5" xfId="0" applyFont="1" applyFill="1" applyBorder="1" applyAlignment="1">
      <alignment vertical="center"/>
    </xf>
    <xf numFmtId="0" fontId="39" fillId="4" borderId="0" xfId="0" applyFont="1" applyFill="1" applyBorder="1" applyAlignment="1">
      <alignment vertical="center" shrinkToFit="1"/>
    </xf>
    <xf numFmtId="0" fontId="9" fillId="4" borderId="0" xfId="0" applyFont="1" applyFill="1" applyBorder="1" applyAlignment="1">
      <alignment vertical="center" wrapText="1"/>
    </xf>
    <xf numFmtId="0" fontId="18" fillId="4" borderId="0" xfId="0" applyFont="1" applyFill="1" applyBorder="1" applyAlignment="1">
      <alignment vertical="center"/>
    </xf>
    <xf numFmtId="0" fontId="39" fillId="4" borderId="45" xfId="0" applyFont="1" applyFill="1" applyBorder="1" applyAlignment="1">
      <alignment vertical="center" wrapText="1" shrinkToFit="1"/>
    </xf>
    <xf numFmtId="0" fontId="9" fillId="4" borderId="45" xfId="0" applyFont="1" applyFill="1" applyBorder="1" applyAlignment="1">
      <alignment vertical="center" wrapText="1"/>
    </xf>
    <xf numFmtId="0" fontId="18" fillId="4" borderId="45" xfId="0" applyFont="1" applyFill="1" applyBorder="1" applyAlignment="1">
      <alignment vertical="center"/>
    </xf>
    <xf numFmtId="0" fontId="0" fillId="2" borderId="8" xfId="0" applyFont="1" applyFill="1" applyBorder="1" applyAlignment="1">
      <alignment vertical="center" shrinkToFit="1"/>
    </xf>
    <xf numFmtId="0" fontId="0" fillId="2" borderId="10" xfId="0" applyFont="1" applyFill="1" applyBorder="1" applyAlignment="1">
      <alignment vertical="center" shrinkToFit="1"/>
    </xf>
    <xf numFmtId="0" fontId="12" fillId="2" borderId="6" xfId="0" applyFont="1" applyFill="1" applyBorder="1" applyAlignment="1"/>
    <xf numFmtId="0" fontId="12" fillId="2" borderId="17" xfId="7" applyFont="1" applyFill="1" applyBorder="1" applyAlignment="1">
      <alignment horizontal="center" vertical="center" shrinkToFit="1"/>
    </xf>
    <xf numFmtId="0" fontId="14" fillId="2" borderId="55" xfId="7" applyFont="1" applyFill="1" applyBorder="1" applyAlignment="1">
      <alignment vertical="center" shrinkToFit="1"/>
    </xf>
    <xf numFmtId="0" fontId="14" fillId="2" borderId="56" xfId="7" applyFont="1" applyFill="1" applyBorder="1" applyAlignment="1">
      <alignment vertical="center" shrinkToFit="1"/>
    </xf>
    <xf numFmtId="0" fontId="14" fillId="2" borderId="57" xfId="7" applyFont="1" applyFill="1" applyBorder="1" applyAlignment="1">
      <alignment vertical="center" shrinkToFit="1"/>
    </xf>
    <xf numFmtId="0" fontId="12" fillId="2" borderId="54" xfId="7" applyFont="1" applyFill="1" applyBorder="1" applyAlignment="1">
      <alignment horizontal="center" vertical="center" shrinkToFit="1"/>
    </xf>
    <xf numFmtId="0" fontId="14" fillId="2" borderId="53" xfId="7" applyFont="1" applyFill="1" applyBorder="1" applyAlignment="1">
      <alignment horizontal="center" vertical="center" shrinkToFit="1"/>
    </xf>
    <xf numFmtId="0" fontId="14" fillId="2" borderId="52" xfId="7" applyFont="1" applyFill="1" applyBorder="1" applyAlignment="1">
      <alignment horizontal="center" vertical="center" shrinkToFit="1"/>
    </xf>
    <xf numFmtId="0" fontId="14" fillId="2" borderId="51" xfId="7" applyFont="1" applyFill="1" applyBorder="1" applyAlignment="1">
      <alignment horizontal="center" vertical="center" shrinkToFit="1"/>
    </xf>
    <xf numFmtId="0" fontId="3" fillId="4" borderId="1" xfId="0" applyFont="1" applyFill="1" applyBorder="1" applyAlignment="1">
      <alignment horizontal="center" vertical="center"/>
    </xf>
    <xf numFmtId="0" fontId="3" fillId="4" borderId="10" xfId="0" applyFont="1" applyFill="1" applyBorder="1" applyAlignment="1">
      <alignment horizontal="center" vertical="center"/>
    </xf>
    <xf numFmtId="0" fontId="12" fillId="2" borderId="0" xfId="0" applyFont="1" applyFill="1" applyAlignment="1">
      <alignment horizontal="left" vertical="center"/>
    </xf>
    <xf numFmtId="0" fontId="0" fillId="4" borderId="11" xfId="0" applyFont="1" applyFill="1" applyBorder="1" applyAlignment="1">
      <alignment horizontal="left" vertical="center" shrinkToFit="1"/>
    </xf>
    <xf numFmtId="0" fontId="0" fillId="4" borderId="0" xfId="0" applyFont="1" applyFill="1" applyBorder="1" applyAlignment="1">
      <alignment horizontal="left" vertical="center" shrinkToFit="1"/>
    </xf>
    <xf numFmtId="0" fontId="3" fillId="2" borderId="0" xfId="0" applyFont="1" applyFill="1" applyAlignment="1">
      <alignment horizontal="right" vertical="center"/>
    </xf>
    <xf numFmtId="0" fontId="12" fillId="2" borderId="0" xfId="0" applyFont="1" applyFill="1" applyAlignment="1">
      <alignment horizontal="left" vertical="center"/>
    </xf>
    <xf numFmtId="0" fontId="0" fillId="4" borderId="11" xfId="0" applyFont="1" applyFill="1" applyBorder="1" applyAlignment="1">
      <alignment horizontal="left" vertical="center" shrinkToFit="1"/>
    </xf>
    <xf numFmtId="0" fontId="0" fillId="4" borderId="0" xfId="0" applyFont="1" applyFill="1" applyBorder="1" applyAlignment="1">
      <alignment horizontal="left" vertical="center" shrinkToFit="1"/>
    </xf>
    <xf numFmtId="0" fontId="3" fillId="2" borderId="0" xfId="0" applyFont="1" applyFill="1" applyAlignment="1">
      <alignment horizontal="right" vertical="center"/>
    </xf>
    <xf numFmtId="180" fontId="3" fillId="2" borderId="2" xfId="0" applyNumberFormat="1" applyFont="1" applyFill="1" applyBorder="1" applyAlignment="1">
      <alignment horizontal="center" vertical="center" shrinkToFit="1"/>
    </xf>
    <xf numFmtId="180" fontId="3" fillId="2" borderId="3" xfId="0" applyNumberFormat="1" applyFont="1" applyFill="1" applyBorder="1" applyAlignment="1">
      <alignment horizontal="center" vertical="center" shrinkToFit="1"/>
    </xf>
    <xf numFmtId="180" fontId="3" fillId="2" borderId="4" xfId="0" applyNumberFormat="1" applyFont="1" applyFill="1" applyBorder="1" applyAlignment="1">
      <alignment horizontal="center" vertical="center" shrinkToFit="1"/>
    </xf>
    <xf numFmtId="0" fontId="37" fillId="2" borderId="7" xfId="7" applyFont="1" applyFill="1" applyBorder="1" applyAlignment="1">
      <alignment vertical="center"/>
    </xf>
    <xf numFmtId="49" fontId="37" fillId="2" borderId="6" xfId="1" applyNumberFormat="1" applyFont="1" applyFill="1" applyBorder="1" applyAlignment="1">
      <alignment vertical="center"/>
    </xf>
    <xf numFmtId="0" fontId="43" fillId="2" borderId="6" xfId="7" applyFont="1" applyFill="1" applyBorder="1" applyAlignment="1">
      <alignment vertical="center"/>
    </xf>
    <xf numFmtId="0" fontId="43" fillId="2" borderId="5" xfId="7" applyFont="1" applyFill="1" applyBorder="1" applyAlignment="1">
      <alignment vertical="center"/>
    </xf>
    <xf numFmtId="0" fontId="6" fillId="2" borderId="0" xfId="7" applyFont="1" applyFill="1" applyBorder="1" applyAlignment="1">
      <alignment vertical="center"/>
    </xf>
    <xf numFmtId="0" fontId="3" fillId="2" borderId="0" xfId="7" applyFont="1" applyFill="1" applyAlignment="1">
      <alignment horizontal="right" vertical="top"/>
    </xf>
    <xf numFmtId="0" fontId="3" fillId="2" borderId="25" xfId="7" applyFont="1" applyFill="1" applyBorder="1" applyAlignment="1">
      <alignment vertical="center"/>
    </xf>
    <xf numFmtId="0" fontId="7" fillId="2" borderId="25" xfId="7" applyFont="1" applyFill="1" applyBorder="1" applyAlignment="1">
      <alignment horizontal="center" vertical="center"/>
    </xf>
    <xf numFmtId="0" fontId="3" fillId="2" borderId="25" xfId="7" applyFont="1" applyFill="1" applyBorder="1" applyAlignment="1"/>
    <xf numFmtId="0" fontId="3" fillId="2" borderId="25" xfId="7" applyFont="1" applyFill="1" applyBorder="1" applyAlignment="1">
      <alignment horizontal="center"/>
    </xf>
    <xf numFmtId="0" fontId="44" fillId="2" borderId="6" xfId="0" applyFont="1" applyFill="1" applyBorder="1" applyAlignment="1"/>
    <xf numFmtId="0" fontId="24" fillId="2" borderId="0" xfId="0" applyFont="1" applyFill="1" applyAlignment="1">
      <alignment horizontal="center" vertical="center"/>
    </xf>
    <xf numFmtId="58" fontId="7" fillId="2" borderId="0" xfId="0" quotePrefix="1" applyNumberFormat="1" applyFont="1" applyFill="1" applyAlignment="1">
      <alignment horizontal="center" vertical="center"/>
    </xf>
    <xf numFmtId="58" fontId="7" fillId="2" borderId="0" xfId="0" applyNumberFormat="1" applyFont="1" applyFill="1" applyAlignment="1">
      <alignment horizontal="center" vertical="center"/>
    </xf>
    <xf numFmtId="0" fontId="7" fillId="2" borderId="0" xfId="0" applyFont="1" applyFill="1" applyAlignment="1">
      <alignment horizontal="center" vertical="center"/>
    </xf>
    <xf numFmtId="38" fontId="6" fillId="4" borderId="0" xfId="2" applyFont="1" applyFill="1" applyAlignment="1">
      <alignment horizontal="center" vertical="center"/>
    </xf>
    <xf numFmtId="38" fontId="6" fillId="0" borderId="0" xfId="2" applyFont="1" applyAlignment="1">
      <alignment horizontal="center" vertical="center"/>
    </xf>
    <xf numFmtId="0" fontId="3" fillId="2" borderId="7" xfId="7" applyFont="1" applyFill="1" applyBorder="1" applyAlignment="1">
      <alignment horizontal="left" vertical="center" wrapText="1"/>
    </xf>
    <xf numFmtId="0" fontId="3" fillId="2" borderId="6" xfId="7" applyFont="1" applyFill="1" applyBorder="1" applyAlignment="1">
      <alignment horizontal="left" vertical="center" wrapText="1"/>
    </xf>
    <xf numFmtId="0" fontId="3" fillId="2" borderId="5" xfId="7" applyFont="1" applyFill="1" applyBorder="1" applyAlignment="1">
      <alignment horizontal="left" vertical="center" wrapText="1"/>
    </xf>
    <xf numFmtId="0" fontId="0" fillId="2" borderId="11" xfId="7" applyFont="1" applyFill="1" applyBorder="1" applyAlignment="1">
      <alignment horizontal="left" vertical="center" shrinkToFit="1"/>
    </xf>
    <xf numFmtId="0" fontId="1" fillId="2" borderId="11" xfId="7" applyFont="1" applyFill="1" applyBorder="1" applyAlignment="1">
      <alignment horizontal="left" vertical="center" shrinkToFit="1"/>
    </xf>
    <xf numFmtId="0" fontId="3" fillId="2" borderId="12" xfId="7" applyFont="1" applyFill="1" applyBorder="1" applyAlignment="1">
      <alignment horizontal="left" vertical="center" wrapText="1"/>
    </xf>
    <xf numFmtId="0" fontId="3" fillId="2" borderId="11" xfId="7" applyFont="1" applyFill="1" applyBorder="1" applyAlignment="1">
      <alignment horizontal="left" vertical="center" wrapText="1"/>
    </xf>
    <xf numFmtId="0" fontId="3" fillId="2" borderId="10" xfId="7" applyFont="1" applyFill="1" applyBorder="1" applyAlignment="1">
      <alignment horizontal="left" vertical="center" wrapText="1"/>
    </xf>
    <xf numFmtId="0" fontId="3" fillId="2" borderId="9" xfId="7" applyFont="1" applyFill="1" applyBorder="1" applyAlignment="1">
      <alignment horizontal="left" vertical="center" wrapText="1"/>
    </xf>
    <xf numFmtId="0" fontId="3" fillId="2" borderId="0" xfId="7" applyFont="1" applyFill="1" applyBorder="1" applyAlignment="1">
      <alignment horizontal="left" vertical="center" wrapText="1"/>
    </xf>
    <xf numFmtId="0" fontId="3" fillId="2" borderId="8" xfId="7" applyFont="1" applyFill="1" applyBorder="1" applyAlignment="1">
      <alignment horizontal="left" vertical="center" wrapText="1"/>
    </xf>
    <xf numFmtId="0" fontId="3" fillId="2" borderId="12" xfId="7" applyFont="1" applyFill="1" applyBorder="1" applyAlignment="1">
      <alignment horizontal="left" vertical="center" shrinkToFit="1"/>
    </xf>
    <xf numFmtId="0" fontId="3" fillId="2" borderId="11" xfId="7" applyFont="1" applyFill="1" applyBorder="1" applyAlignment="1">
      <alignment horizontal="left" vertical="center" shrinkToFit="1"/>
    </xf>
    <xf numFmtId="0" fontId="3" fillId="2" borderId="10" xfId="7" applyFont="1" applyFill="1" applyBorder="1" applyAlignment="1">
      <alignment horizontal="left" vertical="center" shrinkToFit="1"/>
    </xf>
    <xf numFmtId="0" fontId="14" fillId="2" borderId="25" xfId="7" applyFont="1" applyFill="1" applyBorder="1" applyAlignment="1">
      <alignment horizontal="center" vertical="center" shrinkToFit="1"/>
    </xf>
    <xf numFmtId="0" fontId="14" fillId="2" borderId="25" xfId="7" applyFont="1" applyFill="1" applyBorder="1" applyAlignment="1">
      <alignment horizontal="left" vertical="center"/>
    </xf>
    <xf numFmtId="0" fontId="7" fillId="2" borderId="31" xfId="7" applyFont="1" applyFill="1" applyBorder="1" applyAlignment="1">
      <alignment horizontal="left" vertical="center"/>
    </xf>
    <xf numFmtId="0" fontId="6" fillId="2" borderId="25" xfId="7" applyFont="1" applyFill="1" applyBorder="1" applyAlignment="1">
      <alignment horizontal="left"/>
    </xf>
    <xf numFmtId="0" fontId="3" fillId="4" borderId="0" xfId="0" applyFont="1" applyFill="1" applyAlignment="1">
      <alignment horizontal="right" vertical="center"/>
    </xf>
    <xf numFmtId="0" fontId="5" fillId="4" borderId="0" xfId="0" applyFont="1" applyFill="1" applyAlignment="1">
      <alignment horizontal="left" vertical="center"/>
    </xf>
    <xf numFmtId="0" fontId="3" fillId="4" borderId="1" xfId="0" applyFont="1" applyFill="1" applyBorder="1" applyAlignment="1">
      <alignment horizontal="center" vertical="center" wrapText="1"/>
    </xf>
    <xf numFmtId="0" fontId="3" fillId="4" borderId="18"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 xfId="0" applyFont="1" applyFill="1" applyBorder="1" applyAlignment="1">
      <alignment horizontal="center" vertical="center"/>
    </xf>
    <xf numFmtId="0" fontId="12" fillId="4" borderId="18" xfId="0" applyFont="1" applyFill="1" applyBorder="1" applyAlignment="1">
      <alignment horizontal="center" vertical="center" wrapText="1" shrinkToFit="1"/>
    </xf>
    <xf numFmtId="0" fontId="12" fillId="4" borderId="13" xfId="0" applyFont="1" applyFill="1" applyBorder="1" applyAlignment="1">
      <alignment horizontal="center" vertical="center" shrinkToFit="1"/>
    </xf>
    <xf numFmtId="0" fontId="5" fillId="4" borderId="1" xfId="0" applyFont="1" applyFill="1" applyBorder="1" applyAlignment="1">
      <alignment horizontal="center" vertical="center" shrinkToFit="1"/>
    </xf>
    <xf numFmtId="0" fontId="5" fillId="4" borderId="18" xfId="0" applyFont="1" applyFill="1" applyBorder="1" applyAlignment="1">
      <alignment horizontal="center" vertical="center" shrinkToFit="1"/>
    </xf>
    <xf numFmtId="0" fontId="5" fillId="4" borderId="13" xfId="0" applyFont="1" applyFill="1" applyBorder="1" applyAlignment="1">
      <alignment horizontal="center" vertical="center" shrinkToFit="1"/>
    </xf>
    <xf numFmtId="0" fontId="14" fillId="4" borderId="1" xfId="0" applyFont="1" applyFill="1" applyBorder="1" applyAlignment="1">
      <alignment horizontal="center" vertical="center" shrinkToFit="1"/>
    </xf>
    <xf numFmtId="0" fontId="14" fillId="4" borderId="18" xfId="0" applyFont="1" applyFill="1" applyBorder="1" applyAlignment="1">
      <alignment horizontal="center" vertical="center" shrinkToFit="1"/>
    </xf>
    <xf numFmtId="0" fontId="14" fillId="4" borderId="13" xfId="0" applyFont="1" applyFill="1" applyBorder="1" applyAlignment="1">
      <alignment horizontal="center" vertical="center" shrinkToFit="1"/>
    </xf>
    <xf numFmtId="0" fontId="8" fillId="4" borderId="18" xfId="0" applyFont="1" applyFill="1" applyBorder="1" applyAlignment="1">
      <alignment horizontal="center" vertical="center" shrinkToFit="1"/>
    </xf>
    <xf numFmtId="0" fontId="5" fillId="4" borderId="14" xfId="0" applyFont="1" applyFill="1" applyBorder="1" applyAlignment="1">
      <alignment horizontal="center" vertical="center" shrinkToFit="1"/>
    </xf>
    <xf numFmtId="0" fontId="8" fillId="4" borderId="13" xfId="0" applyFont="1" applyFill="1" applyBorder="1" applyAlignment="1">
      <alignment horizontal="center" vertical="center" shrinkToFit="1"/>
    </xf>
    <xf numFmtId="0" fontId="6" fillId="4" borderId="0" xfId="0" applyFont="1" applyFill="1" applyAlignment="1">
      <alignment horizontal="left"/>
    </xf>
    <xf numFmtId="0" fontId="6" fillId="4" borderId="6" xfId="0" applyFont="1" applyFill="1" applyBorder="1" applyAlignment="1">
      <alignment horizontal="left"/>
    </xf>
    <xf numFmtId="0" fontId="6" fillId="4" borderId="11" xfId="0" applyFont="1" applyFill="1" applyBorder="1" applyAlignment="1">
      <alignment horizontal="left"/>
    </xf>
    <xf numFmtId="0" fontId="14" fillId="4" borderId="11" xfId="0" applyFont="1" applyFill="1" applyBorder="1" applyAlignment="1">
      <alignment horizontal="left"/>
    </xf>
    <xf numFmtId="0" fontId="14" fillId="4" borderId="6" xfId="0" applyFont="1" applyFill="1" applyBorder="1" applyAlignment="1">
      <alignment horizontal="left"/>
    </xf>
    <xf numFmtId="0" fontId="8" fillId="2" borderId="1" xfId="0" applyFont="1" applyFill="1" applyBorder="1" applyAlignment="1">
      <alignment horizontal="center" vertical="center" shrinkToFit="1"/>
    </xf>
    <xf numFmtId="0" fontId="8" fillId="2" borderId="1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9"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8" fillId="2" borderId="37" xfId="0" applyFont="1" applyFill="1" applyBorder="1" applyAlignment="1">
      <alignment horizontal="center" vertical="center" shrinkToFit="1"/>
    </xf>
    <xf numFmtId="0" fontId="8" fillId="2" borderId="38" xfId="0" applyFont="1" applyFill="1" applyBorder="1" applyAlignment="1">
      <alignment horizontal="center" vertical="center" shrinkToFit="1"/>
    </xf>
    <xf numFmtId="0" fontId="8" fillId="2" borderId="41" xfId="0" applyFont="1" applyFill="1" applyBorder="1" applyAlignment="1">
      <alignment horizontal="center" vertical="center" shrinkToFit="1"/>
    </xf>
    <xf numFmtId="0" fontId="8" fillId="2" borderId="4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5" xfId="0" applyFont="1" applyFill="1" applyBorder="1" applyAlignment="1">
      <alignment horizontal="center" vertical="center" shrinkToFit="1"/>
    </xf>
    <xf numFmtId="0" fontId="8" fillId="2" borderId="0" xfId="0" applyFont="1" applyFill="1" applyAlignment="1">
      <alignment horizontal="left" vertical="center"/>
    </xf>
    <xf numFmtId="0" fontId="3" fillId="2" borderId="12" xfId="0" applyFont="1" applyFill="1" applyBorder="1" applyAlignment="1">
      <alignment horizontal="center" vertical="center"/>
    </xf>
    <xf numFmtId="0" fontId="3" fillId="4" borderId="1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5" xfId="0" applyFont="1" applyFill="1" applyBorder="1" applyAlignment="1">
      <alignment horizontal="center" vertical="center"/>
    </xf>
    <xf numFmtId="0" fontId="7" fillId="2" borderId="12"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8" fillId="2" borderId="39" xfId="0" applyFont="1" applyFill="1" applyBorder="1" applyAlignment="1">
      <alignment horizontal="center" vertical="center" shrinkToFit="1"/>
    </xf>
    <xf numFmtId="0" fontId="8" fillId="2" borderId="40" xfId="0" applyFont="1" applyFill="1" applyBorder="1" applyAlignment="1">
      <alignment horizontal="center" vertical="center" shrinkToFit="1"/>
    </xf>
    <xf numFmtId="0" fontId="7" fillId="2" borderId="35" xfId="0" applyFont="1" applyFill="1" applyBorder="1" applyAlignment="1">
      <alignment horizontal="center" vertical="center" shrinkToFit="1"/>
    </xf>
    <xf numFmtId="0" fontId="7" fillId="2" borderId="36" xfId="0" applyFont="1" applyFill="1" applyBorder="1" applyAlignment="1">
      <alignment horizontal="center" vertical="center" shrinkToFit="1"/>
    </xf>
    <xf numFmtId="0" fontId="8" fillId="2" borderId="11" xfId="0" applyFont="1" applyFill="1" applyBorder="1" applyAlignment="1">
      <alignment horizontal="right"/>
    </xf>
    <xf numFmtId="0" fontId="8" fillId="2" borderId="6" xfId="0" applyFont="1" applyFill="1" applyBorder="1" applyAlignment="1">
      <alignment horizontal="right"/>
    </xf>
    <xf numFmtId="0" fontId="6" fillId="2" borderId="11" xfId="0" applyFont="1" applyFill="1" applyBorder="1" applyAlignment="1">
      <alignment horizontal="left" shrinkToFit="1"/>
    </xf>
    <xf numFmtId="0" fontId="6" fillId="2" borderId="0" xfId="0" applyFont="1" applyFill="1" applyBorder="1" applyAlignment="1">
      <alignment horizontal="left" shrinkToFit="1"/>
    </xf>
    <xf numFmtId="0" fontId="14" fillId="2" borderId="0" xfId="0" applyFont="1" applyFill="1" applyBorder="1" applyAlignment="1">
      <alignment horizontal="left" shrinkToFit="1"/>
    </xf>
    <xf numFmtId="0" fontId="14" fillId="2" borderId="11" xfId="0" applyFont="1" applyFill="1" applyBorder="1" applyAlignment="1">
      <alignment horizontal="left" shrinkToFit="1"/>
    </xf>
    <xf numFmtId="0" fontId="14" fillId="2" borderId="6" xfId="0" applyFont="1" applyFill="1" applyBorder="1" applyAlignment="1">
      <alignment horizontal="left" shrinkToFit="1"/>
    </xf>
    <xf numFmtId="38" fontId="8" fillId="2" borderId="11" xfId="9" applyFont="1" applyFill="1" applyBorder="1" applyAlignment="1">
      <alignment horizontal="center" shrinkToFit="1"/>
    </xf>
    <xf numFmtId="38" fontId="8" fillId="2" borderId="6" xfId="9" applyFont="1" applyFill="1" applyBorder="1" applyAlignment="1">
      <alignment horizontal="center" shrinkToFit="1"/>
    </xf>
    <xf numFmtId="0" fontId="14" fillId="2" borderId="0" xfId="0" applyFont="1" applyFill="1" applyAlignment="1">
      <alignment horizontal="left" shrinkToFit="1"/>
    </xf>
    <xf numFmtId="0" fontId="6" fillId="2" borderId="6" xfId="0" applyFont="1" applyFill="1" applyBorder="1" applyAlignment="1">
      <alignment horizontal="left" shrinkToFit="1"/>
    </xf>
    <xf numFmtId="0" fontId="6" fillId="0" borderId="0" xfId="0" applyFont="1" applyAlignment="1">
      <alignment horizontal="left" vertical="center"/>
    </xf>
    <xf numFmtId="0" fontId="6" fillId="0" borderId="6" xfId="0" applyFont="1" applyBorder="1" applyAlignment="1">
      <alignment horizontal="left" vertical="center"/>
    </xf>
    <xf numFmtId="0" fontId="6" fillId="0" borderId="11" xfId="0" applyFont="1" applyBorder="1" applyAlignment="1">
      <alignment horizontal="left" vertical="center"/>
    </xf>
    <xf numFmtId="0" fontId="14" fillId="0" borderId="1" xfId="0" applyFont="1" applyBorder="1" applyAlignment="1">
      <alignment horizontal="center" vertical="center"/>
    </xf>
    <xf numFmtId="0" fontId="14" fillId="0" borderId="18" xfId="0" applyFont="1" applyBorder="1" applyAlignment="1">
      <alignment horizontal="center" vertical="center"/>
    </xf>
    <xf numFmtId="0" fontId="14" fillId="0" borderId="13" xfId="0" applyFont="1" applyBorder="1" applyAlignment="1">
      <alignment horizontal="center" vertical="center"/>
    </xf>
    <xf numFmtId="0" fontId="14" fillId="0" borderId="1" xfId="0" applyFont="1" applyBorder="1" applyAlignment="1">
      <alignment horizontal="center" vertical="center" wrapText="1"/>
    </xf>
    <xf numFmtId="0" fontId="14" fillId="0" borderId="1" xfId="0" applyFont="1" applyBorder="1" applyAlignment="1">
      <alignment horizontal="center" vertical="center" shrinkToFit="1"/>
    </xf>
    <xf numFmtId="0" fontId="14" fillId="0" borderId="18" xfId="0" applyFont="1" applyBorder="1" applyAlignment="1">
      <alignment horizontal="center" vertical="center" shrinkToFit="1"/>
    </xf>
    <xf numFmtId="0" fontId="14" fillId="0" borderId="43" xfId="0" applyFont="1" applyBorder="1" applyAlignment="1">
      <alignment horizontal="center" vertical="center" shrinkToFit="1"/>
    </xf>
    <xf numFmtId="0" fontId="14" fillId="0" borderId="14" xfId="0" applyFont="1" applyBorder="1" applyAlignment="1">
      <alignment horizontal="center" vertical="center" shrinkToFit="1"/>
    </xf>
    <xf numFmtId="0" fontId="14" fillId="0" borderId="13" xfId="0" applyFont="1" applyBorder="1" applyAlignment="1">
      <alignment horizontal="center" vertical="center" shrinkToFit="1"/>
    </xf>
    <xf numFmtId="0" fontId="14" fillId="0" borderId="32" xfId="0" applyFont="1" applyBorder="1" applyAlignment="1">
      <alignment horizontal="center" vertical="center" shrinkToFit="1"/>
    </xf>
    <xf numFmtId="0" fontId="3" fillId="0" borderId="0" xfId="0" applyFont="1" applyAlignment="1">
      <alignment horizontal="right" vertical="center"/>
    </xf>
    <xf numFmtId="0" fontId="5" fillId="0" borderId="0" xfId="0" applyFont="1" applyAlignment="1">
      <alignment horizontal="left" vertical="center"/>
    </xf>
    <xf numFmtId="0" fontId="12" fillId="0" borderId="18" xfId="0" applyFont="1" applyBorder="1" applyAlignment="1">
      <alignment horizontal="center" vertical="center" wrapText="1" shrinkToFit="1"/>
    </xf>
    <xf numFmtId="0" fontId="12" fillId="0" borderId="13" xfId="0" applyFont="1" applyBorder="1" applyAlignment="1">
      <alignment horizontal="center" vertical="center" shrinkToFit="1"/>
    </xf>
    <xf numFmtId="0" fontId="3" fillId="0" borderId="1" xfId="0" applyFont="1" applyBorder="1" applyAlignment="1">
      <alignment horizontal="center" vertical="center" wrapText="1"/>
    </xf>
    <xf numFmtId="0" fontId="3" fillId="0" borderId="18" xfId="0" applyFont="1" applyBorder="1" applyAlignment="1">
      <alignment horizontal="center" vertical="center"/>
    </xf>
    <xf numFmtId="0" fontId="3" fillId="0" borderId="13" xfId="0" applyFont="1" applyBorder="1" applyAlignment="1">
      <alignment horizontal="center" vertical="center"/>
    </xf>
    <xf numFmtId="0" fontId="3" fillId="0" borderId="1" xfId="0" applyFont="1" applyBorder="1" applyAlignment="1">
      <alignment horizontal="center" vertical="center"/>
    </xf>
    <xf numFmtId="0" fontId="3" fillId="2" borderId="0" xfId="0" applyFont="1" applyFill="1" applyAlignment="1">
      <alignment horizontal="right" vertical="center"/>
    </xf>
    <xf numFmtId="0" fontId="3" fillId="2" borderId="0" xfId="0" applyFont="1" applyFill="1" applyBorder="1" applyAlignment="1">
      <alignment horizontal="right"/>
    </xf>
    <xf numFmtId="0" fontId="3" fillId="2" borderId="18"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13"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30"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13"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6" xfId="0" applyFont="1" applyFill="1" applyBorder="1" applyAlignment="1">
      <alignment horizontal="center" vertical="center"/>
    </xf>
    <xf numFmtId="0" fontId="12" fillId="2" borderId="0" xfId="0" applyFont="1" applyFill="1" applyAlignment="1">
      <alignment horizontal="left" vertical="center"/>
    </xf>
    <xf numFmtId="0" fontId="12" fillId="2" borderId="0" xfId="0" quotePrefix="1" applyFont="1" applyFill="1" applyAlignment="1">
      <alignment horizontal="left" vertical="center"/>
    </xf>
    <xf numFmtId="0" fontId="6" fillId="2" borderId="1" xfId="0" applyFont="1" applyFill="1" applyBorder="1" applyAlignment="1">
      <alignment horizontal="center" vertical="center" wrapText="1"/>
    </xf>
    <xf numFmtId="0" fontId="0" fillId="4" borderId="12" xfId="0" applyFont="1" applyFill="1" applyBorder="1" applyAlignment="1">
      <alignment horizontal="left" vertical="center"/>
    </xf>
    <xf numFmtId="0" fontId="0" fillId="4" borderId="11" xfId="0" applyFont="1" applyFill="1" applyBorder="1" applyAlignment="1">
      <alignment horizontal="left" vertical="center"/>
    </xf>
    <xf numFmtId="0" fontId="0" fillId="4" borderId="9" xfId="0" applyFont="1" applyFill="1" applyBorder="1" applyAlignment="1">
      <alignment horizontal="left" vertical="center"/>
    </xf>
    <xf numFmtId="0" fontId="0" fillId="4" borderId="0" xfId="0" applyFont="1" applyFill="1" applyBorder="1" applyAlignment="1">
      <alignment horizontal="left" vertical="center"/>
    </xf>
    <xf numFmtId="0" fontId="0" fillId="4" borderId="11" xfId="0" applyFont="1" applyFill="1" applyBorder="1" applyAlignment="1">
      <alignment horizontal="left" vertical="center" shrinkToFit="1"/>
    </xf>
    <xf numFmtId="0" fontId="0" fillId="4" borderId="0" xfId="0" applyFont="1" applyFill="1" applyBorder="1" applyAlignment="1">
      <alignment horizontal="left" vertical="center" shrinkToFit="1"/>
    </xf>
    <xf numFmtId="0" fontId="18" fillId="4" borderId="44" xfId="0" applyFont="1" applyFill="1" applyBorder="1" applyAlignment="1">
      <alignment horizontal="center" vertical="center"/>
    </xf>
    <xf numFmtId="0" fontId="18" fillId="4" borderId="45" xfId="0" applyFont="1" applyFill="1" applyBorder="1" applyAlignment="1">
      <alignment horizontal="center" vertical="center"/>
    </xf>
    <xf numFmtId="0" fontId="18" fillId="4" borderId="46" xfId="0" applyFont="1" applyFill="1" applyBorder="1" applyAlignment="1">
      <alignment horizontal="center" vertical="center"/>
    </xf>
    <xf numFmtId="0" fontId="18" fillId="4" borderId="48" xfId="0" applyFont="1" applyFill="1" applyBorder="1" applyAlignment="1">
      <alignment horizontal="center" vertical="center"/>
    </xf>
    <xf numFmtId="0" fontId="18" fillId="4" borderId="0" xfId="0" applyFont="1" applyFill="1" applyBorder="1" applyAlignment="1">
      <alignment horizontal="center" vertical="center"/>
    </xf>
    <xf numFmtId="0" fontId="18" fillId="4" borderId="49" xfId="0" applyFont="1" applyFill="1" applyBorder="1" applyAlignment="1">
      <alignment horizontal="center" vertical="center"/>
    </xf>
    <xf numFmtId="0" fontId="9" fillId="4" borderId="44"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9" fillId="4" borderId="46"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39" fillId="4" borderId="47" xfId="0" applyFont="1" applyFill="1" applyBorder="1" applyAlignment="1">
      <alignment horizontal="center" vertical="center" wrapText="1" shrinkToFit="1"/>
    </xf>
    <xf numFmtId="0" fontId="39" fillId="4" borderId="50" xfId="0" applyFont="1" applyFill="1" applyBorder="1" applyAlignment="1">
      <alignment horizontal="center" vertical="center" wrapText="1" shrinkToFit="1"/>
    </xf>
    <xf numFmtId="0" fontId="17" fillId="0" borderId="0" xfId="0" applyFont="1" applyAlignment="1">
      <alignment vertical="center"/>
    </xf>
    <xf numFmtId="0" fontId="41" fillId="2" borderId="0" xfId="0" applyFont="1" applyFill="1" applyAlignment="1">
      <alignment horizontal="left" vertical="center"/>
    </xf>
    <xf numFmtId="0" fontId="7" fillId="2" borderId="0" xfId="0" applyFont="1" applyFill="1" applyAlignment="1">
      <alignment horizontal="left" vertical="center"/>
    </xf>
    <xf numFmtId="0" fontId="7" fillId="2" borderId="6" xfId="0" applyFont="1" applyFill="1" applyBorder="1" applyAlignment="1">
      <alignment horizontal="left" vertical="center"/>
    </xf>
    <xf numFmtId="0" fontId="5" fillId="2" borderId="1" xfId="0" applyFont="1" applyFill="1" applyBorder="1" applyAlignment="1">
      <alignment horizontal="center" vertical="center" shrinkToFit="1"/>
    </xf>
    <xf numFmtId="0" fontId="5" fillId="2" borderId="18" xfId="0" applyFont="1" applyFill="1" applyBorder="1" applyAlignment="1">
      <alignment horizontal="center" vertical="center" shrinkToFit="1"/>
    </xf>
    <xf numFmtId="0" fontId="5" fillId="2" borderId="13" xfId="0" applyFont="1" applyFill="1" applyBorder="1" applyAlignment="1">
      <alignment horizontal="center" vertical="center" shrinkToFit="1"/>
    </xf>
    <xf numFmtId="0" fontId="6" fillId="2" borderId="1" xfId="0" applyFont="1" applyFill="1" applyBorder="1" applyAlignment="1">
      <alignment horizontal="center" vertical="center" shrinkToFit="1"/>
    </xf>
    <xf numFmtId="0" fontId="6" fillId="2" borderId="18" xfId="0" applyFont="1" applyFill="1" applyBorder="1" applyAlignment="1">
      <alignment horizontal="center" vertical="center" shrinkToFit="1"/>
    </xf>
    <xf numFmtId="0" fontId="6" fillId="2" borderId="43" xfId="0" applyFont="1" applyFill="1" applyBorder="1" applyAlignment="1">
      <alignment horizontal="center" vertical="center" shrinkToFit="1"/>
    </xf>
    <xf numFmtId="0" fontId="8" fillId="2" borderId="18" xfId="0" applyFont="1" applyFill="1" applyBorder="1" applyAlignment="1">
      <alignment horizontal="center" vertical="center" shrinkToFit="1"/>
    </xf>
    <xf numFmtId="0" fontId="8" fillId="2" borderId="43" xfId="0" applyFont="1" applyFill="1" applyBorder="1" applyAlignment="1">
      <alignment horizontal="center" vertical="center" shrinkToFit="1"/>
    </xf>
    <xf numFmtId="0" fontId="6" fillId="2" borderId="14" xfId="0" applyFont="1" applyFill="1" applyBorder="1" applyAlignment="1">
      <alignment horizontal="center" vertical="center" shrinkToFit="1"/>
    </xf>
    <xf numFmtId="0" fontId="6" fillId="2" borderId="13" xfId="0" applyFont="1" applyFill="1" applyBorder="1" applyAlignment="1">
      <alignment horizontal="center" vertical="center" shrinkToFit="1"/>
    </xf>
    <xf numFmtId="0" fontId="8" fillId="2" borderId="32" xfId="0" applyFont="1" applyFill="1" applyBorder="1" applyAlignment="1">
      <alignment horizontal="center" vertical="center" shrinkToFit="1"/>
    </xf>
    <xf numFmtId="0" fontId="8" fillId="2" borderId="13" xfId="0" applyFont="1" applyFill="1" applyBorder="1" applyAlignment="1">
      <alignment horizontal="center" vertical="center" shrinkToFit="1"/>
    </xf>
    <xf numFmtId="0" fontId="14" fillId="2" borderId="0" xfId="0" applyFont="1" applyFill="1" applyAlignment="1">
      <alignment horizontal="left"/>
    </xf>
    <xf numFmtId="0" fontId="14" fillId="2" borderId="6" xfId="0" applyFont="1" applyFill="1" applyBorder="1" applyAlignment="1">
      <alignment horizontal="left"/>
    </xf>
    <xf numFmtId="0" fontId="14" fillId="2" borderId="11" xfId="0" applyFont="1" applyFill="1" applyBorder="1" applyAlignment="1">
      <alignment horizontal="left"/>
    </xf>
    <xf numFmtId="0" fontId="8" fillId="2" borderId="0" xfId="0" applyFont="1" applyFill="1" applyAlignment="1">
      <alignment horizontal="left"/>
    </xf>
    <xf numFmtId="0" fontId="5" fillId="2" borderId="0" xfId="0" applyFont="1" applyFill="1" applyAlignment="1">
      <alignment horizontal="left"/>
    </xf>
    <xf numFmtId="0" fontId="3" fillId="2" borderId="0" xfId="0" applyFont="1" applyFill="1" applyAlignment="1">
      <alignment horizontal="left"/>
    </xf>
    <xf numFmtId="0" fontId="3" fillId="2" borderId="0" xfId="0" applyFont="1" applyFill="1" applyAlignment="1">
      <alignment horizontal="right"/>
    </xf>
    <xf numFmtId="0" fontId="7" fillId="2" borderId="25" xfId="7" applyFont="1" applyFill="1" applyBorder="1" applyAlignment="1">
      <alignment horizontal="left" vertical="center"/>
    </xf>
  </cellXfs>
  <cellStyles count="13">
    <cellStyle name="ハイパーリンク 2" xfId="1"/>
    <cellStyle name="桁区切り" xfId="2" builtinId="6"/>
    <cellStyle name="桁区切り 2" xfId="3"/>
    <cellStyle name="桁区切り 2 2" xfId="9"/>
    <cellStyle name="桁区切り 3" xfId="4"/>
    <cellStyle name="通貨 2" xfId="5"/>
    <cellStyle name="標準" xfId="0" builtinId="0"/>
    <cellStyle name="標準 2" xfId="6"/>
    <cellStyle name="標準 2 2" xfId="10"/>
    <cellStyle name="標準 2 2 2" xfId="11"/>
    <cellStyle name="標準 2 2 3" xfId="12"/>
    <cellStyle name="標準 3" xfId="7"/>
    <cellStyle name="標準 4"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11430</xdr:colOff>
      <xdr:row>23</xdr:row>
      <xdr:rowOff>25401</xdr:rowOff>
    </xdr:from>
    <xdr:to>
      <xdr:col>8</xdr:col>
      <xdr:colOff>55880</xdr:colOff>
      <xdr:row>23</xdr:row>
      <xdr:rowOff>47625</xdr:rowOff>
    </xdr:to>
    <xdr:cxnSp macro="">
      <xdr:nvCxnSpPr>
        <xdr:cNvPr id="2" name="直線コネクタ 1"/>
        <xdr:cNvCxnSpPr/>
      </xdr:nvCxnSpPr>
      <xdr:spPr>
        <a:xfrm flipV="1">
          <a:off x="11430" y="5006976"/>
          <a:ext cx="7083425" cy="22224"/>
        </a:xfrm>
        <a:prstGeom prst="line">
          <a:avLst/>
        </a:prstGeom>
        <a:ln w="15875" cap="rnd" cmpd="dbl">
          <a:solidFill>
            <a:schemeClr val="tx1"/>
          </a:solidFill>
          <a:prstDash val="lgDashDotDot"/>
        </a:ln>
        <a:effectLst/>
        <a:scene3d>
          <a:camera prst="orthographicFront"/>
          <a:lightRig rig="threePt" dir="t"/>
        </a:scene3d>
        <a:sp3d/>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342900</xdr:colOff>
      <xdr:row>4</xdr:row>
      <xdr:rowOff>127000</xdr:rowOff>
    </xdr:from>
    <xdr:to>
      <xdr:col>10</xdr:col>
      <xdr:colOff>508000</xdr:colOff>
      <xdr:row>54</xdr:row>
      <xdr:rowOff>9262</xdr:rowOff>
    </xdr:to>
    <xdr:pic>
      <xdr:nvPicPr>
        <xdr:cNvPr id="7"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838200"/>
          <a:ext cx="7023100" cy="8772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152400</xdr:colOff>
      <xdr:row>4</xdr:row>
      <xdr:rowOff>38100</xdr:rowOff>
    </xdr:from>
    <xdr:to>
      <xdr:col>20</xdr:col>
      <xdr:colOff>542925</xdr:colOff>
      <xdr:row>59</xdr:row>
      <xdr:rowOff>123825</xdr:rowOff>
    </xdr:to>
    <xdr:pic>
      <xdr:nvPicPr>
        <xdr:cNvPr id="8" name="図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49300"/>
          <a:ext cx="6562725" cy="986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xdr:colOff>
      <xdr:row>30</xdr:row>
      <xdr:rowOff>25401</xdr:rowOff>
    </xdr:from>
    <xdr:to>
      <xdr:col>8</xdr:col>
      <xdr:colOff>55880</xdr:colOff>
      <xdr:row>30</xdr:row>
      <xdr:rowOff>47625</xdr:rowOff>
    </xdr:to>
    <xdr:cxnSp macro="">
      <xdr:nvCxnSpPr>
        <xdr:cNvPr id="2" name="直線コネクタ 1"/>
        <xdr:cNvCxnSpPr/>
      </xdr:nvCxnSpPr>
      <xdr:spPr>
        <a:xfrm flipV="1">
          <a:off x="19050" y="5006976"/>
          <a:ext cx="7083425" cy="22224"/>
        </a:xfrm>
        <a:prstGeom prst="line">
          <a:avLst/>
        </a:prstGeom>
        <a:ln w="15875" cap="rnd" cmpd="dbl">
          <a:solidFill>
            <a:schemeClr val="tx1"/>
          </a:solidFill>
          <a:prstDash val="lgDashDotDot"/>
        </a:ln>
        <a:effectLst/>
        <a:scene3d>
          <a:camera prst="orthographicFront"/>
          <a:lightRig rig="threePt" dir="t"/>
        </a:scene3d>
        <a:sp3d/>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hyperlink" Target="mailto:y-imai@toyo-paper.co.jp"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35"/>
  <sheetViews>
    <sheetView tabSelected="1" view="pageBreakPreview" zoomScaleNormal="100" zoomScaleSheetLayoutView="100" workbookViewId="0">
      <selection activeCell="A6" sqref="A6"/>
    </sheetView>
  </sheetViews>
  <sheetFormatPr defaultRowHeight="13.5"/>
  <cols>
    <col min="1" max="1" width="12.625" style="4" customWidth="1"/>
    <col min="2" max="2" width="6.5" style="4" customWidth="1"/>
    <col min="3" max="3" width="5.625" style="4" customWidth="1"/>
    <col min="4" max="4" width="44.25" style="4" customWidth="1"/>
    <col min="5" max="5" width="4.875" style="4" customWidth="1"/>
    <col min="6" max="16384" width="9" style="4"/>
  </cols>
  <sheetData>
    <row r="6" spans="2:4" ht="25.5">
      <c r="B6" s="303" t="s">
        <v>358</v>
      </c>
      <c r="C6" s="303"/>
      <c r="D6" s="303"/>
    </row>
    <row r="7" spans="2:4">
      <c r="D7" s="5"/>
    </row>
    <row r="8" spans="2:4">
      <c r="D8" s="5"/>
    </row>
    <row r="9" spans="2:4">
      <c r="D9" s="5"/>
    </row>
    <row r="10" spans="2:4" ht="28.5">
      <c r="B10" s="94" t="s">
        <v>109</v>
      </c>
      <c r="C10" s="7"/>
      <c r="D10" s="7"/>
    </row>
    <row r="11" spans="2:4">
      <c r="D11" s="5"/>
    </row>
    <row r="12" spans="2:4">
      <c r="D12" s="5"/>
    </row>
    <row r="13" spans="2:4">
      <c r="D13" s="5"/>
    </row>
    <row r="14" spans="2:4" ht="14.25">
      <c r="B14" s="304" t="s">
        <v>532</v>
      </c>
      <c r="C14" s="305"/>
      <c r="D14" s="305"/>
    </row>
    <row r="16" spans="2:4" ht="14.25">
      <c r="B16" s="306" t="s">
        <v>188</v>
      </c>
      <c r="C16" s="306"/>
      <c r="D16" s="306"/>
    </row>
    <row r="23" spans="3:4" ht="15" thickBot="1">
      <c r="C23" s="88" t="s">
        <v>49</v>
      </c>
      <c r="D23" s="67"/>
    </row>
    <row r="24" spans="3:4" ht="12" customHeight="1">
      <c r="C24" s="89"/>
      <c r="D24" s="90"/>
    </row>
    <row r="25" spans="3:4" ht="20.100000000000001" customHeight="1">
      <c r="C25" s="91"/>
      <c r="D25" s="88" t="s">
        <v>58</v>
      </c>
    </row>
    <row r="26" spans="3:4" ht="20.100000000000001" customHeight="1">
      <c r="C26" s="91"/>
      <c r="D26" s="88" t="s">
        <v>50</v>
      </c>
    </row>
    <row r="27" spans="3:4" ht="20.100000000000001" customHeight="1">
      <c r="C27" s="91"/>
      <c r="D27" s="88" t="s">
        <v>59</v>
      </c>
    </row>
    <row r="28" spans="3:4" ht="20.100000000000001" customHeight="1">
      <c r="C28" s="91"/>
      <c r="D28" s="88" t="s">
        <v>359</v>
      </c>
    </row>
    <row r="29" spans="3:4" ht="20.100000000000001" customHeight="1">
      <c r="C29" s="91"/>
      <c r="D29" s="88" t="s">
        <v>360</v>
      </c>
    </row>
    <row r="30" spans="3:4" ht="20.100000000000001" customHeight="1">
      <c r="C30" s="91"/>
      <c r="D30" s="88" t="s">
        <v>361</v>
      </c>
    </row>
    <row r="31" spans="3:4" ht="20.100000000000001" customHeight="1">
      <c r="C31" s="91"/>
      <c r="D31" s="88" t="s">
        <v>362</v>
      </c>
    </row>
    <row r="32" spans="3:4" ht="20.100000000000001" customHeight="1">
      <c r="C32" s="91"/>
      <c r="D32" s="88" t="s">
        <v>363</v>
      </c>
    </row>
    <row r="33" spans="3:4" ht="20.100000000000001" customHeight="1">
      <c r="C33" s="91"/>
      <c r="D33" s="88" t="s">
        <v>223</v>
      </c>
    </row>
    <row r="34" spans="3:4" ht="20.100000000000001" customHeight="1">
      <c r="C34" s="91"/>
      <c r="D34" s="88" t="s">
        <v>60</v>
      </c>
    </row>
    <row r="35" spans="3:4" ht="8.25" customHeight="1" thickBot="1">
      <c r="C35" s="92"/>
      <c r="D35" s="93"/>
    </row>
  </sheetData>
  <mergeCells count="3">
    <mergeCell ref="B6:D6"/>
    <mergeCell ref="B14:D14"/>
    <mergeCell ref="B16:D16"/>
  </mergeCells>
  <phoneticPr fontId="2"/>
  <pageMargins left="0.75" right="0.75" top="1" bottom="1" header="0.51200000000000001" footer="0.51200000000000001"/>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1"/>
  <sheetViews>
    <sheetView view="pageBreakPreview" zoomScale="75" zoomScaleNormal="100" zoomScaleSheetLayoutView="75" workbookViewId="0">
      <selection activeCell="B8" sqref="B8"/>
    </sheetView>
  </sheetViews>
  <sheetFormatPr defaultRowHeight="12.95" customHeight="1"/>
  <cols>
    <col min="1" max="1" width="6.25" style="2" customWidth="1"/>
    <col min="2" max="9" width="9" style="2"/>
    <col min="10" max="10" width="6" style="2" customWidth="1"/>
    <col min="11" max="11" width="5.25" style="2" customWidth="1"/>
    <col min="12" max="12" width="15.25" style="2" customWidth="1"/>
    <col min="13" max="13" width="11.625" style="2" customWidth="1"/>
    <col min="14" max="14" width="9.5" style="2" customWidth="1"/>
    <col min="15" max="16" width="15.75" style="2" customWidth="1"/>
    <col min="17" max="17" width="5.125" style="2" customWidth="1"/>
    <col min="18" max="16384" width="9" style="2"/>
  </cols>
  <sheetData>
    <row r="1" spans="1:16" ht="12.95" customHeight="1">
      <c r="A1" s="4"/>
      <c r="B1" s="4"/>
      <c r="C1" s="4"/>
      <c r="D1" s="4"/>
      <c r="E1" s="327" t="s">
        <v>76</v>
      </c>
      <c r="F1" s="327"/>
      <c r="G1" s="327"/>
      <c r="H1" s="327"/>
      <c r="I1" s="327"/>
      <c r="J1" s="4"/>
      <c r="K1" s="4"/>
      <c r="L1" s="360" t="s">
        <v>485</v>
      </c>
      <c r="M1" s="360"/>
      <c r="N1" s="360"/>
      <c r="O1" s="360"/>
      <c r="P1" s="360"/>
    </row>
    <row r="2" spans="1:16" ht="12.95" customHeight="1">
      <c r="A2" s="4"/>
      <c r="B2" s="4"/>
      <c r="C2" s="4"/>
      <c r="D2" s="4"/>
      <c r="E2" s="327" t="s">
        <v>80</v>
      </c>
      <c r="F2" s="327"/>
      <c r="G2" s="327"/>
      <c r="H2" s="327"/>
      <c r="I2" s="327"/>
      <c r="J2" s="4"/>
      <c r="K2" s="4"/>
      <c r="L2" s="360"/>
      <c r="M2" s="360"/>
      <c r="N2" s="360"/>
      <c r="O2" s="360"/>
      <c r="P2" s="360"/>
    </row>
    <row r="3" spans="1:16" ht="12.95" customHeight="1">
      <c r="A3" s="4"/>
      <c r="B3" s="360" t="s">
        <v>480</v>
      </c>
      <c r="C3" s="360"/>
      <c r="D3" s="360"/>
      <c r="E3" s="360"/>
      <c r="F3" s="360"/>
      <c r="G3" s="360"/>
      <c r="H3" s="360"/>
      <c r="I3" s="360"/>
      <c r="J3" s="4"/>
      <c r="K3" s="4"/>
      <c r="L3" s="4" t="s">
        <v>30</v>
      </c>
      <c r="M3" s="4"/>
      <c r="N3" s="4"/>
      <c r="O3" s="4"/>
      <c r="P3" s="44" t="s">
        <v>98</v>
      </c>
    </row>
    <row r="4" spans="1:16" ht="12.95" customHeight="1">
      <c r="A4" s="4"/>
      <c r="B4" s="360"/>
      <c r="C4" s="360"/>
      <c r="D4" s="360"/>
      <c r="E4" s="360"/>
      <c r="F4" s="360"/>
      <c r="G4" s="360"/>
      <c r="H4" s="360"/>
      <c r="I4" s="360"/>
      <c r="J4" s="4"/>
      <c r="K4" s="4"/>
      <c r="L4" s="14" t="s">
        <v>31</v>
      </c>
      <c r="M4" s="361" t="s">
        <v>32</v>
      </c>
      <c r="N4" s="362"/>
      <c r="O4" s="361" t="s">
        <v>308</v>
      </c>
      <c r="P4" s="362"/>
    </row>
    <row r="5" spans="1:16" ht="12.95" customHeight="1">
      <c r="A5" s="4"/>
      <c r="B5" s="4"/>
      <c r="C5" s="67"/>
      <c r="D5" s="4"/>
      <c r="E5" s="4"/>
      <c r="F5" s="4"/>
      <c r="G5" s="4"/>
      <c r="H5" s="4"/>
      <c r="I5" s="4"/>
      <c r="J5" s="4"/>
      <c r="K5" s="4"/>
      <c r="L5" s="66" t="s">
        <v>97</v>
      </c>
      <c r="M5" s="363"/>
      <c r="N5" s="364"/>
      <c r="O5" s="363" t="s">
        <v>33</v>
      </c>
      <c r="P5" s="364"/>
    </row>
    <row r="6" spans="1:16" ht="12.95" customHeight="1">
      <c r="A6" s="4"/>
      <c r="B6" s="4"/>
      <c r="C6" s="4"/>
      <c r="D6" s="4"/>
      <c r="E6" s="4"/>
      <c r="F6" s="4"/>
      <c r="G6" s="4"/>
      <c r="H6" s="4"/>
      <c r="I6" s="4"/>
      <c r="J6" s="4"/>
      <c r="K6" s="4"/>
      <c r="L6" s="349"/>
      <c r="M6" s="350"/>
      <c r="N6" s="351"/>
      <c r="O6" s="365"/>
      <c r="P6" s="366"/>
    </row>
    <row r="7" spans="1:16" ht="12.95" customHeight="1">
      <c r="A7" s="4"/>
      <c r="B7" s="4" t="s">
        <v>1</v>
      </c>
      <c r="C7" s="4"/>
      <c r="D7" s="4"/>
      <c r="E7" s="4"/>
      <c r="F7" s="4"/>
      <c r="G7" s="4"/>
      <c r="H7" s="4"/>
      <c r="I7" s="4"/>
      <c r="J7" s="4"/>
      <c r="K7" s="4"/>
      <c r="L7" s="341"/>
      <c r="M7" s="352"/>
      <c r="N7" s="353"/>
      <c r="O7" s="367"/>
      <c r="P7" s="368"/>
    </row>
    <row r="8" spans="1:16" ht="12.95" customHeight="1">
      <c r="A8" s="4"/>
      <c r="B8" s="4" t="s">
        <v>481</v>
      </c>
      <c r="C8" s="4"/>
      <c r="D8" s="4"/>
      <c r="E8" s="4"/>
      <c r="F8" s="4"/>
      <c r="G8" s="4"/>
      <c r="H8" s="4"/>
      <c r="I8" s="4"/>
      <c r="J8" s="4"/>
      <c r="K8" s="4"/>
      <c r="L8" s="341"/>
      <c r="M8" s="352"/>
      <c r="N8" s="353"/>
      <c r="O8" s="352"/>
      <c r="P8" s="353"/>
    </row>
    <row r="9" spans="1:16" ht="12.95" customHeight="1">
      <c r="A9" s="4"/>
      <c r="B9" s="4"/>
      <c r="C9" s="4"/>
      <c r="D9" s="4"/>
      <c r="E9" s="4"/>
      <c r="F9" s="4"/>
      <c r="G9" s="4"/>
      <c r="H9" s="4"/>
      <c r="I9" s="4"/>
      <c r="J9" s="4"/>
      <c r="K9" s="4"/>
      <c r="L9" s="341"/>
      <c r="M9" s="354"/>
      <c r="N9" s="355"/>
      <c r="O9" s="354"/>
      <c r="P9" s="355"/>
    </row>
    <row r="10" spans="1:16" ht="12.95" customHeight="1">
      <c r="A10" s="4"/>
      <c r="B10" s="4" t="s">
        <v>307</v>
      </c>
      <c r="C10" s="65" t="s">
        <v>482</v>
      </c>
      <c r="D10" s="4"/>
      <c r="E10" s="4"/>
      <c r="F10" s="4"/>
      <c r="G10" s="4"/>
      <c r="H10" s="4"/>
      <c r="I10" s="4"/>
      <c r="J10" s="4"/>
      <c r="K10" s="4"/>
      <c r="L10" s="341"/>
      <c r="M10" s="356"/>
      <c r="N10" s="357"/>
      <c r="O10" s="369"/>
      <c r="P10" s="370"/>
    </row>
    <row r="11" spans="1:16" ht="12.95" customHeight="1">
      <c r="A11" s="4"/>
      <c r="B11" s="4"/>
      <c r="C11" s="4"/>
      <c r="D11" s="4"/>
      <c r="E11" s="4"/>
      <c r="F11" s="4"/>
      <c r="G11" s="4"/>
      <c r="H11" s="4"/>
      <c r="I11" s="4"/>
      <c r="J11" s="4"/>
      <c r="K11" s="4"/>
      <c r="L11" s="341"/>
      <c r="M11" s="352"/>
      <c r="N11" s="353"/>
      <c r="O11" s="352"/>
      <c r="P11" s="353"/>
    </row>
    <row r="12" spans="1:16" ht="12.95" customHeight="1">
      <c r="A12" s="4"/>
      <c r="B12" s="4" t="s">
        <v>3</v>
      </c>
      <c r="C12" s="4" t="s">
        <v>487</v>
      </c>
      <c r="D12" s="4"/>
      <c r="E12" s="4"/>
      <c r="F12" s="4"/>
      <c r="G12" s="4"/>
      <c r="H12" s="4"/>
      <c r="I12" s="4"/>
      <c r="J12" s="4"/>
      <c r="K12" s="4"/>
      <c r="L12" s="341"/>
      <c r="M12" s="352"/>
      <c r="N12" s="353"/>
      <c r="O12" s="352"/>
      <c r="P12" s="353"/>
    </row>
    <row r="13" spans="1:16" ht="12.95" customHeight="1">
      <c r="A13" s="4"/>
      <c r="B13" s="4"/>
      <c r="C13" s="4"/>
      <c r="D13" s="4"/>
      <c r="E13" s="4"/>
      <c r="F13" s="4"/>
      <c r="G13" s="4"/>
      <c r="H13" s="4"/>
      <c r="I13" s="4"/>
      <c r="J13" s="4"/>
      <c r="K13" s="4"/>
      <c r="L13" s="343"/>
      <c r="M13" s="358"/>
      <c r="N13" s="359"/>
      <c r="O13" s="358"/>
      <c r="P13" s="359"/>
    </row>
    <row r="14" spans="1:16" ht="12.95" customHeight="1">
      <c r="A14" s="4"/>
      <c r="B14" s="4" t="s">
        <v>4</v>
      </c>
      <c r="C14" s="4" t="s">
        <v>76</v>
      </c>
      <c r="D14" s="4"/>
      <c r="E14" s="4"/>
      <c r="F14" s="4"/>
      <c r="G14" s="4"/>
      <c r="H14" s="4"/>
      <c r="I14" s="4"/>
      <c r="J14" s="4"/>
      <c r="K14" s="4"/>
      <c r="L14" s="349"/>
      <c r="M14" s="350"/>
      <c r="N14" s="351"/>
      <c r="O14" s="365"/>
      <c r="P14" s="366"/>
    </row>
    <row r="15" spans="1:16" ht="12.95" customHeight="1">
      <c r="A15" s="4"/>
      <c r="B15" s="4"/>
      <c r="C15" s="4"/>
      <c r="D15" s="4"/>
      <c r="E15" s="4"/>
      <c r="F15" s="4"/>
      <c r="G15" s="4"/>
      <c r="H15" s="4"/>
      <c r="I15" s="4"/>
      <c r="J15" s="4"/>
      <c r="K15" s="4"/>
      <c r="L15" s="341"/>
      <c r="M15" s="352"/>
      <c r="N15" s="353"/>
      <c r="O15" s="367"/>
      <c r="P15" s="368"/>
    </row>
    <row r="16" spans="1:16" ht="12.95" customHeight="1">
      <c r="A16" s="4"/>
      <c r="B16" s="4" t="s">
        <v>75</v>
      </c>
      <c r="C16" s="4" t="s">
        <v>74</v>
      </c>
      <c r="D16" s="4"/>
      <c r="E16" s="4"/>
      <c r="F16" s="4"/>
      <c r="G16" s="4"/>
      <c r="H16" s="4"/>
      <c r="I16" s="4"/>
      <c r="J16" s="4"/>
      <c r="K16" s="4"/>
      <c r="L16" s="341"/>
      <c r="M16" s="352"/>
      <c r="N16" s="353"/>
      <c r="O16" s="352"/>
      <c r="P16" s="353"/>
    </row>
    <row r="17" spans="1:16" ht="12.95" customHeight="1">
      <c r="A17" s="4"/>
      <c r="B17" s="4"/>
      <c r="C17" s="4"/>
      <c r="D17" s="4"/>
      <c r="E17" s="4"/>
      <c r="F17" s="4"/>
      <c r="G17" s="4"/>
      <c r="H17" s="4"/>
      <c r="I17" s="4"/>
      <c r="J17" s="4"/>
      <c r="K17" s="4"/>
      <c r="L17" s="341"/>
      <c r="M17" s="354"/>
      <c r="N17" s="355"/>
      <c r="O17" s="354"/>
      <c r="P17" s="355"/>
    </row>
    <row r="18" spans="1:16" ht="12.95" customHeight="1">
      <c r="A18" s="4"/>
      <c r="B18" s="4" t="s">
        <v>86</v>
      </c>
      <c r="C18" s="4" t="s">
        <v>483</v>
      </c>
      <c r="D18" s="4"/>
      <c r="E18" s="4"/>
      <c r="F18" s="4"/>
      <c r="G18" s="4"/>
      <c r="H18" s="4"/>
      <c r="I18" s="4"/>
      <c r="J18" s="4"/>
      <c r="K18" s="4"/>
      <c r="L18" s="341"/>
      <c r="M18" s="356"/>
      <c r="N18" s="357"/>
      <c r="O18" s="369"/>
      <c r="P18" s="370"/>
    </row>
    <row r="19" spans="1:16" ht="12.95" customHeight="1">
      <c r="A19" s="4"/>
      <c r="B19" s="4"/>
      <c r="C19" s="4"/>
      <c r="D19" s="4"/>
      <c r="E19" s="4"/>
      <c r="F19" s="4"/>
      <c r="G19" s="4"/>
      <c r="H19" s="4"/>
      <c r="I19" s="4"/>
      <c r="J19" s="4"/>
      <c r="K19" s="4"/>
      <c r="L19" s="341"/>
      <c r="M19" s="352"/>
      <c r="N19" s="353"/>
      <c r="O19" s="352"/>
      <c r="P19" s="353"/>
    </row>
    <row r="20" spans="1:16" ht="12.95" customHeight="1">
      <c r="A20" s="4"/>
      <c r="B20" s="4" t="s">
        <v>34</v>
      </c>
      <c r="C20" s="4" t="s">
        <v>271</v>
      </c>
      <c r="D20" s="4"/>
      <c r="E20" s="4"/>
      <c r="F20" s="4"/>
      <c r="G20" s="4"/>
      <c r="H20" s="4"/>
      <c r="I20" s="4"/>
      <c r="J20" s="4"/>
      <c r="K20" s="4"/>
      <c r="L20" s="341"/>
      <c r="M20" s="352"/>
      <c r="N20" s="353"/>
      <c r="O20" s="352"/>
      <c r="P20" s="353"/>
    </row>
    <row r="21" spans="1:16" ht="12.95" customHeight="1">
      <c r="A21" s="4"/>
      <c r="B21" s="4"/>
      <c r="C21" s="4"/>
      <c r="D21" s="4"/>
      <c r="E21" s="4"/>
      <c r="F21" s="4"/>
      <c r="G21" s="4"/>
      <c r="H21" s="4"/>
      <c r="I21" s="4"/>
      <c r="J21" s="4"/>
      <c r="K21" s="4"/>
      <c r="L21" s="343"/>
      <c r="M21" s="358"/>
      <c r="N21" s="359"/>
      <c r="O21" s="358"/>
      <c r="P21" s="359"/>
    </row>
    <row r="22" spans="1:16" ht="12.95" customHeight="1">
      <c r="A22" s="4"/>
      <c r="B22" s="240" t="s">
        <v>306</v>
      </c>
      <c r="C22" s="240"/>
      <c r="D22" s="240"/>
      <c r="E22" s="240"/>
      <c r="F22" s="240"/>
      <c r="G22" s="240"/>
      <c r="H22" s="240"/>
      <c r="I22" s="240"/>
      <c r="J22" s="240"/>
      <c r="K22" s="4"/>
      <c r="L22" s="349"/>
      <c r="M22" s="350"/>
      <c r="N22" s="351"/>
      <c r="O22" s="365"/>
      <c r="P22" s="366"/>
    </row>
    <row r="23" spans="1:16" ht="12.95" customHeight="1">
      <c r="A23" s="4"/>
      <c r="B23" s="4" t="s">
        <v>305</v>
      </c>
      <c r="C23" s="240"/>
      <c r="D23" s="240"/>
      <c r="E23" s="240"/>
      <c r="F23" s="240"/>
      <c r="G23" s="240"/>
      <c r="H23" s="240"/>
      <c r="I23" s="240"/>
      <c r="J23" s="240"/>
      <c r="K23" s="241"/>
      <c r="L23" s="341"/>
      <c r="M23" s="352"/>
      <c r="N23" s="353"/>
      <c r="O23" s="367"/>
      <c r="P23" s="368"/>
    </row>
    <row r="24" spans="1:16" ht="12.95" customHeight="1">
      <c r="A24" s="4"/>
      <c r="B24" s="2" t="s">
        <v>304</v>
      </c>
      <c r="C24" s="64"/>
      <c r="D24" s="4"/>
      <c r="E24" s="4"/>
      <c r="F24" s="4"/>
      <c r="G24" s="4"/>
      <c r="H24" s="4"/>
      <c r="I24" s="4"/>
      <c r="J24" s="4"/>
      <c r="K24" s="241"/>
      <c r="L24" s="341"/>
      <c r="M24" s="352"/>
      <c r="N24" s="353"/>
      <c r="O24" s="352"/>
      <c r="P24" s="353"/>
    </row>
    <row r="25" spans="1:16" ht="12.95" customHeight="1">
      <c r="A25" s="4"/>
      <c r="B25" s="4"/>
      <c r="C25" s="4"/>
      <c r="D25" s="4"/>
      <c r="E25" s="4"/>
      <c r="F25" s="4"/>
      <c r="G25" s="4"/>
      <c r="H25" s="4"/>
      <c r="I25" s="4"/>
      <c r="J25" s="4"/>
      <c r="K25" s="4"/>
      <c r="L25" s="341"/>
      <c r="M25" s="354"/>
      <c r="N25" s="355"/>
      <c r="O25" s="354"/>
      <c r="P25" s="355"/>
    </row>
    <row r="26" spans="1:16" ht="12.95" customHeight="1">
      <c r="A26" s="4"/>
      <c r="B26" s="4"/>
      <c r="C26" s="4"/>
      <c r="D26" s="4"/>
      <c r="E26" s="4"/>
      <c r="F26" s="4"/>
      <c r="G26" s="4"/>
      <c r="H26" s="4"/>
      <c r="I26" s="4"/>
      <c r="J26" s="4"/>
      <c r="K26" s="4"/>
      <c r="L26" s="341"/>
      <c r="M26" s="356"/>
      <c r="N26" s="357"/>
      <c r="O26" s="369"/>
      <c r="P26" s="370"/>
    </row>
    <row r="27" spans="1:16" ht="12.95" customHeight="1">
      <c r="A27" s="4"/>
      <c r="B27" s="4" t="s">
        <v>35</v>
      </c>
      <c r="C27" s="4" t="s">
        <v>96</v>
      </c>
      <c r="D27" s="4"/>
      <c r="E27" s="4"/>
      <c r="F27" s="4"/>
      <c r="G27" s="4"/>
      <c r="H27" s="4"/>
      <c r="I27" s="4"/>
      <c r="J27" s="4"/>
      <c r="K27" s="4"/>
      <c r="L27" s="341"/>
      <c r="M27" s="352"/>
      <c r="N27" s="353"/>
      <c r="O27" s="352"/>
      <c r="P27" s="353"/>
    </row>
    <row r="28" spans="1:16" ht="12.95" customHeight="1">
      <c r="A28" s="4"/>
      <c r="B28" s="4"/>
      <c r="C28" s="4"/>
      <c r="D28" s="4"/>
      <c r="E28" s="4"/>
      <c r="F28" s="4"/>
      <c r="G28" s="4"/>
      <c r="H28" s="4"/>
      <c r="I28" s="4"/>
      <c r="J28" s="4"/>
      <c r="K28" s="4"/>
      <c r="L28" s="341"/>
      <c r="M28" s="352"/>
      <c r="N28" s="353"/>
      <c r="O28" s="352"/>
      <c r="P28" s="353"/>
    </row>
    <row r="29" spans="1:16" ht="12.95" customHeight="1">
      <c r="A29" s="4"/>
      <c r="B29" s="4" t="s">
        <v>36</v>
      </c>
      <c r="C29" s="4" t="s">
        <v>71</v>
      </c>
      <c r="D29" s="4"/>
      <c r="E29" s="4"/>
      <c r="F29" s="4"/>
      <c r="G29" s="4"/>
      <c r="H29" s="4"/>
      <c r="I29" s="4"/>
      <c r="J29" s="4"/>
      <c r="K29" s="4"/>
      <c r="L29" s="343"/>
      <c r="M29" s="358"/>
      <c r="N29" s="359"/>
      <c r="O29" s="358"/>
      <c r="P29" s="359"/>
    </row>
    <row r="30" spans="1:16" ht="12.95" customHeight="1">
      <c r="A30" s="4"/>
      <c r="B30" s="4"/>
      <c r="C30" s="4" t="s">
        <v>95</v>
      </c>
      <c r="D30" s="4"/>
      <c r="E30" s="4"/>
      <c r="F30" s="4"/>
      <c r="G30" s="4"/>
      <c r="H30" s="4"/>
      <c r="I30" s="4"/>
      <c r="J30" s="4"/>
      <c r="K30" s="4"/>
      <c r="L30" s="349"/>
      <c r="M30" s="350"/>
      <c r="N30" s="351"/>
      <c r="O30" s="365"/>
      <c r="P30" s="366"/>
    </row>
    <row r="31" spans="1:16" ht="12.95" customHeight="1">
      <c r="A31" s="4"/>
      <c r="B31" s="4"/>
      <c r="C31" s="4"/>
      <c r="D31" s="4"/>
      <c r="E31" s="4"/>
      <c r="F31" s="4"/>
      <c r="G31" s="4"/>
      <c r="H31" s="4"/>
      <c r="I31" s="4"/>
      <c r="J31" s="4"/>
      <c r="K31" s="4"/>
      <c r="L31" s="341"/>
      <c r="M31" s="352"/>
      <c r="N31" s="353"/>
      <c r="O31" s="367"/>
      <c r="P31" s="368"/>
    </row>
    <row r="32" spans="1:16" ht="12.95" customHeight="1">
      <c r="A32" s="4"/>
      <c r="B32" s="4" t="s">
        <v>37</v>
      </c>
      <c r="C32" s="4" t="s">
        <v>94</v>
      </c>
      <c r="D32" s="28"/>
      <c r="E32" s="4"/>
      <c r="F32" s="4"/>
      <c r="G32" s="4"/>
      <c r="H32" s="4"/>
      <c r="I32" s="4"/>
      <c r="J32" s="4"/>
      <c r="K32" s="4"/>
      <c r="L32" s="341"/>
      <c r="M32" s="352"/>
      <c r="N32" s="353"/>
      <c r="O32" s="352"/>
      <c r="P32" s="353"/>
    </row>
    <row r="33" spans="1:16" ht="12.95" customHeight="1">
      <c r="A33" s="4"/>
      <c r="B33" s="4"/>
      <c r="C33" s="4"/>
      <c r="D33" s="28"/>
      <c r="E33" s="4"/>
      <c r="F33" s="4"/>
      <c r="G33" s="4"/>
      <c r="H33" s="4"/>
      <c r="I33" s="4"/>
      <c r="J33" s="4"/>
      <c r="K33" s="4"/>
      <c r="L33" s="341"/>
      <c r="M33" s="354"/>
      <c r="N33" s="355"/>
      <c r="O33" s="354"/>
      <c r="P33" s="355"/>
    </row>
    <row r="34" spans="1:16" ht="12.95" customHeight="1">
      <c r="A34" s="4"/>
      <c r="B34" s="4" t="s">
        <v>38</v>
      </c>
      <c r="C34" s="4" t="s">
        <v>39</v>
      </c>
      <c r="D34" s="28"/>
      <c r="E34" s="4"/>
      <c r="F34" s="4"/>
      <c r="G34" s="4"/>
      <c r="H34" s="4"/>
      <c r="I34" s="4"/>
      <c r="J34" s="4"/>
      <c r="K34" s="4"/>
      <c r="L34" s="341"/>
      <c r="M34" s="356"/>
      <c r="N34" s="357"/>
      <c r="O34" s="369"/>
      <c r="P34" s="370"/>
    </row>
    <row r="35" spans="1:16" ht="12.95" customHeight="1">
      <c r="A35" s="4"/>
      <c r="B35" s="4"/>
      <c r="C35" s="4"/>
      <c r="D35" s="28"/>
      <c r="E35" s="4"/>
      <c r="F35" s="4"/>
      <c r="G35" s="4"/>
      <c r="H35" s="4"/>
      <c r="I35" s="4"/>
      <c r="J35" s="4"/>
      <c r="K35" s="4"/>
      <c r="L35" s="341"/>
      <c r="M35" s="352"/>
      <c r="N35" s="353"/>
      <c r="O35" s="352"/>
      <c r="P35" s="353"/>
    </row>
    <row r="36" spans="1:16" ht="12.95" customHeight="1">
      <c r="A36" s="4"/>
      <c r="B36" s="4" t="s">
        <v>40</v>
      </c>
      <c r="C36" s="4" t="s">
        <v>41</v>
      </c>
      <c r="D36" s="28"/>
      <c r="E36" s="4"/>
      <c r="F36" s="4"/>
      <c r="G36" s="4"/>
      <c r="H36" s="4"/>
      <c r="I36" s="4"/>
      <c r="J36" s="4"/>
      <c r="K36" s="4"/>
      <c r="L36" s="341"/>
      <c r="M36" s="352"/>
      <c r="N36" s="353"/>
      <c r="O36" s="352"/>
      <c r="P36" s="353"/>
    </row>
    <row r="37" spans="1:16" ht="12.95" customHeight="1">
      <c r="A37" s="4"/>
      <c r="B37" s="4"/>
      <c r="C37" s="4"/>
      <c r="D37" s="28"/>
      <c r="E37" s="4"/>
      <c r="F37" s="4"/>
      <c r="G37" s="4"/>
      <c r="H37" s="4"/>
      <c r="I37" s="4"/>
      <c r="J37" s="4"/>
      <c r="K37" s="4"/>
      <c r="L37" s="343"/>
      <c r="M37" s="358"/>
      <c r="N37" s="359"/>
      <c r="O37" s="358"/>
      <c r="P37" s="359"/>
    </row>
    <row r="38" spans="1:16" ht="12.95" customHeight="1">
      <c r="A38" s="4"/>
      <c r="B38" s="4" t="s">
        <v>42</v>
      </c>
      <c r="C38" s="4" t="s">
        <v>484</v>
      </c>
      <c r="D38" s="28"/>
      <c r="E38" s="4"/>
      <c r="F38" s="4"/>
      <c r="G38" s="4"/>
      <c r="H38" s="4"/>
      <c r="I38" s="4"/>
      <c r="J38" s="4"/>
      <c r="K38" s="4"/>
      <c r="L38" s="349"/>
      <c r="M38" s="350"/>
      <c r="N38" s="351"/>
      <c r="O38" s="365"/>
      <c r="P38" s="366"/>
    </row>
    <row r="39" spans="1:16" ht="12.95" customHeight="1">
      <c r="A39" s="4"/>
      <c r="B39" s="4"/>
      <c r="C39" s="4"/>
      <c r="D39" s="28"/>
      <c r="E39" s="4"/>
      <c r="F39" s="4"/>
      <c r="G39" s="4"/>
      <c r="H39" s="4"/>
      <c r="I39" s="4"/>
      <c r="J39" s="4"/>
      <c r="K39" s="4"/>
      <c r="L39" s="341"/>
      <c r="M39" s="352"/>
      <c r="N39" s="353"/>
      <c r="O39" s="367"/>
      <c r="P39" s="368"/>
    </row>
    <row r="40" spans="1:16" ht="12.95" customHeight="1">
      <c r="A40" s="4"/>
      <c r="B40" s="4" t="s">
        <v>43</v>
      </c>
      <c r="C40" s="4" t="s">
        <v>93</v>
      </c>
      <c r="D40" s="28"/>
      <c r="E40" s="4"/>
      <c r="F40" s="4"/>
      <c r="G40" s="4"/>
      <c r="H40" s="4"/>
      <c r="I40" s="4"/>
      <c r="J40" s="4"/>
      <c r="K40" s="4"/>
      <c r="L40" s="341"/>
      <c r="M40" s="352"/>
      <c r="N40" s="353"/>
      <c r="O40" s="352"/>
      <c r="P40" s="353"/>
    </row>
    <row r="41" spans="1:16" ht="12.95" customHeight="1">
      <c r="A41" s="4"/>
      <c r="B41" s="4"/>
      <c r="C41" s="4"/>
      <c r="D41" s="28"/>
      <c r="E41" s="4"/>
      <c r="F41" s="4"/>
      <c r="G41" s="4"/>
      <c r="H41" s="4"/>
      <c r="I41" s="4"/>
      <c r="J41" s="4"/>
      <c r="K41" s="4"/>
      <c r="L41" s="341"/>
      <c r="M41" s="354"/>
      <c r="N41" s="355"/>
      <c r="O41" s="354"/>
      <c r="P41" s="355"/>
    </row>
    <row r="42" spans="1:16" ht="12.95" customHeight="1">
      <c r="A42" s="4"/>
      <c r="B42" s="4" t="s">
        <v>68</v>
      </c>
      <c r="C42" s="4" t="s">
        <v>92</v>
      </c>
      <c r="D42" s="28"/>
      <c r="E42" s="4"/>
      <c r="F42" s="4"/>
      <c r="G42" s="4"/>
      <c r="H42" s="4"/>
      <c r="I42" s="4"/>
      <c r="J42" s="4"/>
      <c r="K42" s="4"/>
      <c r="L42" s="341"/>
      <c r="M42" s="356"/>
      <c r="N42" s="357"/>
      <c r="O42" s="369"/>
      <c r="P42" s="370"/>
    </row>
    <row r="43" spans="1:16" ht="12.95" customHeight="1">
      <c r="A43" s="4"/>
      <c r="B43" s="4"/>
      <c r="C43" s="63" t="s">
        <v>66</v>
      </c>
      <c r="D43" s="46"/>
      <c r="E43" s="46"/>
      <c r="F43" s="62"/>
      <c r="G43" s="4"/>
      <c r="H43" s="4"/>
      <c r="I43" s="4"/>
      <c r="J43" s="4"/>
      <c r="K43" s="4"/>
      <c r="L43" s="341"/>
      <c r="M43" s="352"/>
      <c r="N43" s="353"/>
      <c r="O43" s="352"/>
      <c r="P43" s="353"/>
    </row>
    <row r="44" spans="1:16" ht="12.95" customHeight="1">
      <c r="A44" s="4"/>
      <c r="B44" s="4"/>
      <c r="C44" s="35" t="s">
        <v>65</v>
      </c>
      <c r="D44" s="28"/>
      <c r="E44" s="28"/>
      <c r="F44" s="61"/>
      <c r="G44" s="4"/>
      <c r="H44" s="4"/>
      <c r="I44" s="4"/>
      <c r="J44" s="4"/>
      <c r="K44" s="4"/>
      <c r="L44" s="341"/>
      <c r="M44" s="352"/>
      <c r="N44" s="353"/>
      <c r="O44" s="352"/>
      <c r="P44" s="353"/>
    </row>
    <row r="45" spans="1:16" ht="12.95" customHeight="1">
      <c r="A45" s="4"/>
      <c r="B45" s="4"/>
      <c r="C45" s="35" t="s">
        <v>64</v>
      </c>
      <c r="D45" s="28"/>
      <c r="E45" s="28"/>
      <c r="F45" s="61"/>
      <c r="G45" s="4"/>
      <c r="H45" s="4"/>
      <c r="I45" s="4"/>
      <c r="J45" s="4"/>
      <c r="K45" s="4"/>
      <c r="L45" s="343"/>
      <c r="M45" s="358"/>
      <c r="N45" s="359"/>
      <c r="O45" s="358"/>
      <c r="P45" s="359"/>
    </row>
    <row r="46" spans="1:16" ht="12.95" customHeight="1">
      <c r="A46" s="4"/>
      <c r="B46" s="4"/>
      <c r="C46" s="35" t="s">
        <v>63</v>
      </c>
      <c r="D46" s="28"/>
      <c r="E46" s="28"/>
      <c r="F46" s="61"/>
      <c r="G46" s="4"/>
      <c r="H46" s="4"/>
      <c r="I46" s="4"/>
      <c r="J46" s="4"/>
      <c r="K46" s="4"/>
      <c r="L46" s="4" t="s">
        <v>91</v>
      </c>
      <c r="M46" s="4"/>
      <c r="N46" s="4"/>
      <c r="O46" s="4"/>
      <c r="P46" s="44" t="s">
        <v>486</v>
      </c>
    </row>
    <row r="47" spans="1:16" ht="12.95" customHeight="1">
      <c r="A47" s="4"/>
      <c r="B47" s="4"/>
      <c r="C47" s="60"/>
      <c r="D47" s="43"/>
      <c r="E47" s="43"/>
      <c r="F47" s="59"/>
      <c r="G47" s="4"/>
      <c r="H47" s="4"/>
      <c r="I47" s="4"/>
      <c r="J47" s="4"/>
      <c r="K47" s="4"/>
      <c r="L47" s="4"/>
      <c r="M47" s="380"/>
      <c r="N47" s="380"/>
      <c r="O47" s="380"/>
      <c r="P47" s="55"/>
    </row>
    <row r="48" spans="1:16" ht="12.95" customHeight="1">
      <c r="A48" s="4"/>
      <c r="B48" s="4"/>
      <c r="C48" s="4"/>
      <c r="D48" s="4"/>
      <c r="E48" s="4"/>
      <c r="F48" s="4"/>
      <c r="G48" s="4"/>
      <c r="H48" s="4"/>
      <c r="I48" s="4"/>
      <c r="J48" s="4"/>
      <c r="K48" s="4"/>
      <c r="L48" s="58" t="s">
        <v>303</v>
      </c>
      <c r="M48" s="377"/>
      <c r="N48" s="377"/>
      <c r="O48" s="377"/>
      <c r="P48" s="55"/>
    </row>
    <row r="49" spans="1:16" ht="12.95" customHeight="1">
      <c r="A49" s="4"/>
      <c r="B49" s="4" t="s">
        <v>44</v>
      </c>
      <c r="C49" s="4" t="s">
        <v>62</v>
      </c>
      <c r="D49" s="28"/>
      <c r="E49" s="4"/>
      <c r="F49" s="4"/>
      <c r="G49" s="4"/>
      <c r="H49" s="4"/>
      <c r="I49" s="4"/>
      <c r="J49" s="4"/>
      <c r="K49" s="4"/>
      <c r="L49" s="4"/>
      <c r="M49" s="374"/>
      <c r="N49" s="374"/>
      <c r="O49" s="374"/>
      <c r="P49" s="374"/>
    </row>
    <row r="50" spans="1:16" ht="12.95" customHeight="1">
      <c r="A50" s="4"/>
      <c r="B50" s="4"/>
      <c r="C50" s="4"/>
      <c r="D50" s="28"/>
      <c r="E50" s="4" t="s">
        <v>61</v>
      </c>
      <c r="F50" s="4"/>
      <c r="G50" s="4"/>
      <c r="H50" s="4"/>
      <c r="I50" s="4"/>
      <c r="J50" s="4"/>
      <c r="K50" s="4"/>
      <c r="L50" s="56" t="s">
        <v>302</v>
      </c>
      <c r="M50" s="381"/>
      <c r="N50" s="381"/>
      <c r="O50" s="381"/>
      <c r="P50" s="381"/>
    </row>
    <row r="51" spans="1:16" ht="12.95" customHeight="1">
      <c r="A51" s="4"/>
      <c r="B51" s="4"/>
      <c r="C51" s="4"/>
      <c r="D51" s="4"/>
      <c r="E51" s="4"/>
      <c r="F51" s="4"/>
      <c r="G51" s="4"/>
      <c r="H51" s="4"/>
      <c r="I51" s="4"/>
      <c r="J51" s="4"/>
      <c r="K51" s="4"/>
      <c r="L51" s="4"/>
      <c r="M51" s="376"/>
      <c r="N51" s="376"/>
      <c r="O51" s="376"/>
      <c r="P51" s="57"/>
    </row>
    <row r="52" spans="1:16" ht="12.95" customHeight="1">
      <c r="A52" s="4"/>
      <c r="B52" s="4" t="s">
        <v>46</v>
      </c>
      <c r="C52" s="4" t="s">
        <v>47</v>
      </c>
      <c r="D52" s="4"/>
      <c r="E52" s="4"/>
      <c r="F52" s="4"/>
      <c r="G52" s="4"/>
      <c r="H52" s="4"/>
      <c r="I52" s="4"/>
      <c r="J52" s="4"/>
      <c r="K52" s="4"/>
      <c r="L52" s="56" t="s">
        <v>301</v>
      </c>
      <c r="M52" s="377"/>
      <c r="N52" s="377"/>
      <c r="O52" s="377"/>
      <c r="P52" s="55"/>
    </row>
    <row r="53" spans="1:16" ht="12.95" customHeight="1">
      <c r="A53" s="4"/>
      <c r="B53" s="4"/>
      <c r="C53" s="4"/>
      <c r="D53" s="4"/>
      <c r="E53" s="4"/>
      <c r="F53" s="4"/>
      <c r="G53" s="4"/>
      <c r="H53" s="4"/>
      <c r="I53" s="4"/>
      <c r="J53" s="4"/>
      <c r="K53" s="4"/>
      <c r="L53" s="371"/>
      <c r="M53" s="373" t="s">
        <v>300</v>
      </c>
      <c r="N53" s="378"/>
      <c r="O53" s="378"/>
      <c r="P53" s="375" t="s">
        <v>90</v>
      </c>
    </row>
    <row r="54" spans="1:16" ht="12.95" customHeight="1">
      <c r="A54" s="4"/>
      <c r="B54" s="4"/>
      <c r="C54" s="4"/>
      <c r="D54" s="4"/>
      <c r="E54" s="4"/>
      <c r="F54" s="4"/>
      <c r="G54" s="4"/>
      <c r="H54" s="4"/>
      <c r="I54" s="4"/>
      <c r="J54" s="4"/>
      <c r="K54" s="4"/>
      <c r="L54" s="372"/>
      <c r="M54" s="374"/>
      <c r="N54" s="379"/>
      <c r="O54" s="379"/>
      <c r="P54" s="375"/>
    </row>
    <row r="55" spans="1:16" ht="12.95" customHeight="1">
      <c r="A55" s="4"/>
      <c r="B55" s="4"/>
      <c r="C55" s="4"/>
      <c r="D55" s="4"/>
      <c r="E55" s="4"/>
      <c r="F55" s="4"/>
      <c r="G55" s="4"/>
      <c r="H55" s="4"/>
      <c r="I55" s="4"/>
      <c r="J55" s="4"/>
      <c r="K55" s="4"/>
      <c r="L55" s="4"/>
      <c r="M55" s="4"/>
      <c r="N55" s="4"/>
      <c r="O55" s="4"/>
      <c r="P55" s="4"/>
    </row>
    <row r="56" spans="1:16" ht="12.95" customHeight="1">
      <c r="B56" s="4"/>
      <c r="C56" s="4"/>
      <c r="D56" s="4"/>
      <c r="E56" s="4"/>
      <c r="F56" s="4"/>
      <c r="G56" s="4"/>
      <c r="H56" s="4"/>
      <c r="I56" s="4"/>
      <c r="J56" s="4"/>
      <c r="L56" s="4"/>
      <c r="M56" s="4"/>
      <c r="N56" s="4"/>
      <c r="O56" s="4"/>
      <c r="P56" s="4"/>
    </row>
    <row r="57" spans="1:16" ht="12.95" customHeight="1">
      <c r="L57" s="4"/>
      <c r="M57" s="4"/>
      <c r="N57" s="4"/>
      <c r="O57" s="4"/>
      <c r="P57" s="4"/>
    </row>
    <row r="58" spans="1:16" ht="12.95" customHeight="1">
      <c r="L58" s="4"/>
      <c r="M58" s="4"/>
      <c r="N58" s="4"/>
      <c r="O58" s="4"/>
      <c r="P58" s="4"/>
    </row>
    <row r="59" spans="1:16" ht="12.95" customHeight="1">
      <c r="L59" s="4"/>
      <c r="M59" s="4"/>
      <c r="N59" s="4"/>
      <c r="O59" s="4"/>
      <c r="P59" s="4"/>
    </row>
    <row r="60" spans="1:16" ht="12.95" customHeight="1">
      <c r="L60" s="4"/>
      <c r="M60" s="4"/>
      <c r="N60" s="4"/>
      <c r="O60" s="4"/>
      <c r="P60" s="4"/>
    </row>
    <row r="61" spans="1:16" ht="12.95" customHeight="1">
      <c r="L61" s="4"/>
      <c r="M61" s="4"/>
      <c r="N61" s="4"/>
      <c r="O61" s="4"/>
      <c r="P61" s="4"/>
    </row>
  </sheetData>
  <mergeCells count="49">
    <mergeCell ref="M53:M54"/>
    <mergeCell ref="O30:P30"/>
    <mergeCell ref="P53:P54"/>
    <mergeCell ref="M51:O52"/>
    <mergeCell ref="O35:P37"/>
    <mergeCell ref="N53:O54"/>
    <mergeCell ref="M47:O48"/>
    <mergeCell ref="M49:P50"/>
    <mergeCell ref="O39:P41"/>
    <mergeCell ref="M22:N25"/>
    <mergeCell ref="O22:P22"/>
    <mergeCell ref="O23:P25"/>
    <mergeCell ref="O7:P9"/>
    <mergeCell ref="O10:P10"/>
    <mergeCell ref="O11:P13"/>
    <mergeCell ref="L53:L54"/>
    <mergeCell ref="L22:L29"/>
    <mergeCell ref="M26:N29"/>
    <mergeCell ref="O26:P26"/>
    <mergeCell ref="O27:P29"/>
    <mergeCell ref="L30:L37"/>
    <mergeCell ref="M30:N33"/>
    <mergeCell ref="O31:P33"/>
    <mergeCell ref="M34:N37"/>
    <mergeCell ref="O34:P34"/>
    <mergeCell ref="L38:L45"/>
    <mergeCell ref="M42:N45"/>
    <mergeCell ref="O42:P42"/>
    <mergeCell ref="O43:P45"/>
    <mergeCell ref="M38:N41"/>
    <mergeCell ref="O38:P38"/>
    <mergeCell ref="L14:L21"/>
    <mergeCell ref="M14:N17"/>
    <mergeCell ref="O14:P14"/>
    <mergeCell ref="O15:P17"/>
    <mergeCell ref="M18:N21"/>
    <mergeCell ref="O18:P18"/>
    <mergeCell ref="O19:P21"/>
    <mergeCell ref="L6:L13"/>
    <mergeCell ref="M6:N9"/>
    <mergeCell ref="M10:N13"/>
    <mergeCell ref="E1:I1"/>
    <mergeCell ref="E2:I2"/>
    <mergeCell ref="B3:I4"/>
    <mergeCell ref="L1:P2"/>
    <mergeCell ref="O4:P4"/>
    <mergeCell ref="O5:P5"/>
    <mergeCell ref="M4:N5"/>
    <mergeCell ref="O6:P6"/>
  </mergeCells>
  <phoneticPr fontId="2"/>
  <printOptions horizontalCentered="1" verticalCentered="1"/>
  <pageMargins left="0" right="0" top="0.19685039370078741" bottom="0" header="0.51181102362204722" footer="0.51181102362204722"/>
  <pageSetup paperSize="9" scale="87" orientation="landscape"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7"/>
  <sheetViews>
    <sheetView view="pageBreakPreview" zoomScale="75" zoomScaleNormal="100" zoomScaleSheetLayoutView="75" workbookViewId="0">
      <selection activeCell="B4" sqref="B4"/>
    </sheetView>
  </sheetViews>
  <sheetFormatPr defaultRowHeight="13.5"/>
  <cols>
    <col min="1" max="1" width="3.5" style="2" customWidth="1"/>
    <col min="2" max="2" width="10.5" style="2" customWidth="1"/>
    <col min="3" max="9" width="9" style="2"/>
    <col min="10" max="10" width="3.5" style="2" customWidth="1"/>
    <col min="11" max="11" width="4.375" style="2" customWidth="1"/>
    <col min="12" max="12" width="14.25" style="2" customWidth="1"/>
    <col min="13" max="13" width="4.625" style="2" customWidth="1"/>
    <col min="14" max="14" width="21.375" style="2" customWidth="1"/>
    <col min="15" max="15" width="32.375" style="2" customWidth="1"/>
    <col min="16" max="16384" width="9" style="2"/>
  </cols>
  <sheetData>
    <row r="1" spans="2:15" ht="13.5" customHeight="1">
      <c r="E1" s="395" t="s">
        <v>76</v>
      </c>
      <c r="F1" s="395"/>
      <c r="G1" s="395"/>
      <c r="H1" s="395"/>
      <c r="I1" s="395"/>
      <c r="L1" s="396" t="s">
        <v>492</v>
      </c>
      <c r="M1" s="396"/>
      <c r="N1" s="396"/>
      <c r="O1" s="396"/>
    </row>
    <row r="2" spans="2:15" ht="13.5" customHeight="1">
      <c r="E2" s="395" t="s">
        <v>80</v>
      </c>
      <c r="F2" s="395"/>
      <c r="G2" s="395"/>
      <c r="H2" s="395"/>
      <c r="I2" s="395"/>
      <c r="L2" s="396"/>
      <c r="M2" s="396"/>
      <c r="N2" s="396"/>
      <c r="O2" s="396"/>
    </row>
    <row r="3" spans="2:15" ht="13.5" customHeight="1"/>
    <row r="4" spans="2:15" ht="13.5" customHeight="1">
      <c r="L4" s="2" t="s">
        <v>79</v>
      </c>
      <c r="M4" s="3"/>
      <c r="N4" s="3"/>
      <c r="O4" s="3"/>
    </row>
    <row r="5" spans="2:15" ht="13.5" customHeight="1">
      <c r="B5" s="396" t="s">
        <v>488</v>
      </c>
      <c r="C5" s="396"/>
      <c r="D5" s="396"/>
      <c r="E5" s="396"/>
      <c r="F5" s="396"/>
      <c r="G5" s="396"/>
      <c r="H5" s="396"/>
      <c r="L5" s="243" t="s">
        <v>31</v>
      </c>
      <c r="M5" s="399" t="s">
        <v>78</v>
      </c>
      <c r="N5" s="402" t="s">
        <v>32</v>
      </c>
      <c r="O5" s="39" t="s">
        <v>25</v>
      </c>
    </row>
    <row r="6" spans="2:15" ht="13.5" customHeight="1">
      <c r="B6" s="396"/>
      <c r="C6" s="396"/>
      <c r="D6" s="396"/>
      <c r="E6" s="396"/>
      <c r="F6" s="396"/>
      <c r="G6" s="396"/>
      <c r="H6" s="396"/>
      <c r="L6" s="397" t="s">
        <v>77</v>
      </c>
      <c r="M6" s="400"/>
      <c r="N6" s="400"/>
      <c r="O6" s="400" t="s">
        <v>33</v>
      </c>
    </row>
    <row r="7" spans="2:15" ht="13.5" customHeight="1">
      <c r="L7" s="398"/>
      <c r="M7" s="401"/>
      <c r="N7" s="401"/>
      <c r="O7" s="401"/>
    </row>
    <row r="8" spans="2:15" ht="13.5" customHeight="1">
      <c r="B8" s="2" t="s">
        <v>1</v>
      </c>
      <c r="L8" s="385"/>
      <c r="M8" s="388"/>
      <c r="N8" s="389"/>
      <c r="O8" s="247"/>
    </row>
    <row r="9" spans="2:15" ht="13.5" customHeight="1">
      <c r="B9" s="2" t="s">
        <v>489</v>
      </c>
      <c r="L9" s="386"/>
      <c r="M9" s="386"/>
      <c r="N9" s="390"/>
      <c r="O9" s="390"/>
    </row>
    <row r="10" spans="2:15">
      <c r="L10" s="386"/>
      <c r="M10" s="386"/>
      <c r="N10" s="390"/>
      <c r="O10" s="390"/>
    </row>
    <row r="11" spans="2:15">
      <c r="L11" s="386"/>
      <c r="M11" s="386"/>
      <c r="N11" s="391"/>
      <c r="O11" s="391"/>
    </row>
    <row r="12" spans="2:15">
      <c r="B12" s="2" t="s">
        <v>2</v>
      </c>
      <c r="C12" s="250" t="s">
        <v>490</v>
      </c>
      <c r="L12" s="386"/>
      <c r="M12" s="386"/>
      <c r="N12" s="392"/>
      <c r="O12" s="246"/>
    </row>
    <row r="13" spans="2:15">
      <c r="C13" s="249"/>
      <c r="L13" s="386"/>
      <c r="M13" s="386"/>
      <c r="N13" s="390"/>
      <c r="O13" s="394"/>
    </row>
    <row r="14" spans="2:15">
      <c r="G14" s="248"/>
      <c r="L14" s="386"/>
      <c r="M14" s="386"/>
      <c r="N14" s="390"/>
      <c r="O14" s="390"/>
    </row>
    <row r="15" spans="2:15">
      <c r="B15" s="2" t="s">
        <v>3</v>
      </c>
      <c r="C15" s="130" t="s">
        <v>273</v>
      </c>
      <c r="L15" s="387"/>
      <c r="M15" s="387"/>
      <c r="N15" s="393"/>
      <c r="O15" s="393"/>
    </row>
    <row r="16" spans="2:15">
      <c r="L16" s="385"/>
      <c r="M16" s="388"/>
      <c r="N16" s="389"/>
      <c r="O16" s="247"/>
    </row>
    <row r="17" spans="2:15">
      <c r="B17" s="2" t="s">
        <v>4</v>
      </c>
      <c r="C17" s="2" t="s">
        <v>103</v>
      </c>
      <c r="L17" s="386"/>
      <c r="M17" s="386"/>
      <c r="N17" s="390"/>
      <c r="O17" s="390"/>
    </row>
    <row r="18" spans="2:15">
      <c r="L18" s="386"/>
      <c r="M18" s="386"/>
      <c r="N18" s="390"/>
      <c r="O18" s="390"/>
    </row>
    <row r="19" spans="2:15">
      <c r="B19" s="2" t="s">
        <v>102</v>
      </c>
      <c r="C19" s="2" t="s">
        <v>76</v>
      </c>
      <c r="L19" s="386"/>
      <c r="M19" s="386"/>
      <c r="N19" s="391"/>
      <c r="O19" s="391"/>
    </row>
    <row r="20" spans="2:15">
      <c r="L20" s="386"/>
      <c r="M20" s="386"/>
      <c r="N20" s="392"/>
      <c r="O20" s="246"/>
    </row>
    <row r="21" spans="2:15">
      <c r="B21" s="2" t="s">
        <v>35</v>
      </c>
      <c r="C21" s="2" t="s">
        <v>314</v>
      </c>
      <c r="L21" s="386"/>
      <c r="M21" s="386"/>
      <c r="N21" s="390"/>
      <c r="O21" s="394"/>
    </row>
    <row r="22" spans="2:15">
      <c r="C22" s="2" t="s">
        <v>72</v>
      </c>
      <c r="L22" s="386"/>
      <c r="M22" s="386"/>
      <c r="N22" s="390"/>
      <c r="O22" s="390"/>
    </row>
    <row r="23" spans="2:15">
      <c r="L23" s="387"/>
      <c r="M23" s="387"/>
      <c r="N23" s="393"/>
      <c r="O23" s="393"/>
    </row>
    <row r="24" spans="2:15">
      <c r="B24" s="2" t="s">
        <v>34</v>
      </c>
      <c r="C24" s="2" t="s">
        <v>265</v>
      </c>
      <c r="L24" s="385"/>
      <c r="M24" s="388"/>
      <c r="N24" s="389"/>
      <c r="O24" s="247"/>
    </row>
    <row r="25" spans="2:15">
      <c r="C25" s="2" t="s">
        <v>266</v>
      </c>
      <c r="L25" s="386"/>
      <c r="M25" s="386"/>
      <c r="N25" s="390"/>
      <c r="O25" s="390"/>
    </row>
    <row r="26" spans="2:15">
      <c r="C26" s="2" t="s">
        <v>535</v>
      </c>
      <c r="L26" s="386"/>
      <c r="M26" s="386"/>
      <c r="N26" s="390"/>
      <c r="O26" s="390"/>
    </row>
    <row r="27" spans="2:15">
      <c r="C27" s="2" t="s">
        <v>536</v>
      </c>
      <c r="L27" s="386"/>
      <c r="M27" s="386"/>
      <c r="N27" s="391"/>
      <c r="O27" s="391"/>
    </row>
    <row r="28" spans="2:15">
      <c r="C28" s="2" t="s">
        <v>313</v>
      </c>
      <c r="L28" s="386"/>
      <c r="M28" s="386"/>
      <c r="N28" s="392"/>
      <c r="O28" s="246"/>
    </row>
    <row r="29" spans="2:15">
      <c r="C29" s="2" t="s">
        <v>312</v>
      </c>
      <c r="L29" s="386"/>
      <c r="M29" s="386"/>
      <c r="N29" s="390"/>
      <c r="O29" s="394"/>
    </row>
    <row r="30" spans="2:15">
      <c r="C30" s="2" t="s">
        <v>311</v>
      </c>
      <c r="L30" s="386"/>
      <c r="M30" s="386"/>
      <c r="N30" s="390"/>
      <c r="O30" s="390"/>
    </row>
    <row r="31" spans="2:15">
      <c r="C31" s="2" t="s">
        <v>310</v>
      </c>
      <c r="L31" s="387"/>
      <c r="M31" s="387"/>
      <c r="N31" s="393"/>
      <c r="O31" s="393"/>
    </row>
    <row r="32" spans="2:15">
      <c r="L32" s="385"/>
      <c r="M32" s="388"/>
      <c r="N32" s="389"/>
      <c r="O32" s="247"/>
    </row>
    <row r="33" spans="2:15">
      <c r="B33" s="2" t="s">
        <v>36</v>
      </c>
      <c r="C33" s="2" t="s">
        <v>71</v>
      </c>
      <c r="L33" s="386"/>
      <c r="M33" s="386"/>
      <c r="N33" s="390"/>
      <c r="O33" s="390"/>
    </row>
    <row r="34" spans="2:15">
      <c r="L34" s="386"/>
      <c r="M34" s="386"/>
      <c r="N34" s="390"/>
      <c r="O34" s="390"/>
    </row>
    <row r="35" spans="2:15">
      <c r="B35" s="2" t="s">
        <v>37</v>
      </c>
      <c r="C35" s="2" t="s">
        <v>309</v>
      </c>
      <c r="L35" s="386"/>
      <c r="M35" s="386"/>
      <c r="N35" s="391"/>
      <c r="O35" s="391"/>
    </row>
    <row r="36" spans="2:15">
      <c r="L36" s="386"/>
      <c r="M36" s="386"/>
      <c r="N36" s="392"/>
      <c r="O36" s="246"/>
    </row>
    <row r="37" spans="2:15">
      <c r="B37" s="2" t="s">
        <v>38</v>
      </c>
      <c r="C37" s="2" t="s">
        <v>39</v>
      </c>
      <c r="L37" s="386"/>
      <c r="M37" s="386"/>
      <c r="N37" s="390"/>
      <c r="O37" s="394"/>
    </row>
    <row r="38" spans="2:15">
      <c r="L38" s="386"/>
      <c r="M38" s="386"/>
      <c r="N38" s="390"/>
      <c r="O38" s="390"/>
    </row>
    <row r="39" spans="2:15">
      <c r="B39" s="2" t="s">
        <v>40</v>
      </c>
      <c r="C39" s="2" t="s">
        <v>69</v>
      </c>
      <c r="L39" s="387"/>
      <c r="M39" s="387"/>
      <c r="N39" s="393"/>
      <c r="O39" s="393"/>
    </row>
    <row r="40" spans="2:15">
      <c r="L40" s="385"/>
      <c r="M40" s="388"/>
      <c r="N40" s="389"/>
      <c r="O40" s="247"/>
    </row>
    <row r="41" spans="2:15">
      <c r="B41" s="2" t="s">
        <v>42</v>
      </c>
      <c r="C41" s="2" t="s">
        <v>491</v>
      </c>
      <c r="L41" s="386"/>
      <c r="M41" s="386"/>
      <c r="N41" s="390"/>
      <c r="O41" s="390"/>
    </row>
    <row r="42" spans="2:15">
      <c r="L42" s="386"/>
      <c r="M42" s="386"/>
      <c r="N42" s="390"/>
      <c r="O42" s="390"/>
    </row>
    <row r="43" spans="2:15" ht="14.25">
      <c r="B43" s="69" t="s">
        <v>43</v>
      </c>
      <c r="C43" s="69" t="s">
        <v>101</v>
      </c>
      <c r="L43" s="386"/>
      <c r="M43" s="386"/>
      <c r="N43" s="391"/>
      <c r="O43" s="391"/>
    </row>
    <row r="44" spans="2:15">
      <c r="L44" s="386"/>
      <c r="M44" s="386"/>
      <c r="N44" s="392"/>
      <c r="O44" s="246"/>
    </row>
    <row r="45" spans="2:15">
      <c r="B45" s="2" t="s">
        <v>44</v>
      </c>
      <c r="C45" s="2" t="s">
        <v>100</v>
      </c>
      <c r="L45" s="386"/>
      <c r="M45" s="386"/>
      <c r="N45" s="390"/>
      <c r="O45" s="394"/>
    </row>
    <row r="46" spans="2:15">
      <c r="C46" s="68"/>
      <c r="D46" s="2" t="s">
        <v>99</v>
      </c>
      <c r="L46" s="386"/>
      <c r="M46" s="386"/>
      <c r="N46" s="390"/>
      <c r="O46" s="390"/>
    </row>
    <row r="47" spans="2:15">
      <c r="L47" s="387"/>
      <c r="M47" s="387"/>
      <c r="N47" s="393"/>
      <c r="O47" s="393"/>
    </row>
    <row r="48" spans="2:15">
      <c r="D48" s="33"/>
      <c r="E48" s="33"/>
      <c r="F48" s="33"/>
      <c r="G48" s="33"/>
      <c r="H48" s="33"/>
      <c r="I48" s="33"/>
      <c r="L48" s="2" t="s">
        <v>493</v>
      </c>
      <c r="O48" s="2" t="s">
        <v>8</v>
      </c>
    </row>
    <row r="49" spans="2:15">
      <c r="B49" s="2" t="s">
        <v>46</v>
      </c>
      <c r="C49" s="2" t="s">
        <v>47</v>
      </c>
      <c r="N49" s="382"/>
      <c r="O49" s="382"/>
    </row>
    <row r="50" spans="2:15">
      <c r="L50" s="2" t="s">
        <v>11</v>
      </c>
      <c r="N50" s="383"/>
      <c r="O50" s="383"/>
    </row>
    <row r="51" spans="2:15">
      <c r="C51" s="2" t="s">
        <v>48</v>
      </c>
      <c r="N51" s="384"/>
      <c r="O51" s="384"/>
    </row>
    <row r="52" spans="2:15">
      <c r="L52" s="2" t="s">
        <v>12</v>
      </c>
      <c r="N52" s="383"/>
      <c r="O52" s="383"/>
    </row>
    <row r="53" spans="2:15">
      <c r="N53" s="384"/>
      <c r="O53" s="384"/>
    </row>
    <row r="54" spans="2:15">
      <c r="M54" s="242" t="s">
        <v>13</v>
      </c>
      <c r="N54" s="383"/>
      <c r="O54" s="383"/>
    </row>
    <row r="56" spans="2:15">
      <c r="M56" s="26"/>
      <c r="N56" s="26"/>
      <c r="O56" s="26"/>
    </row>
    <row r="57" spans="2:15">
      <c r="M57" s="26"/>
      <c r="N57" s="26"/>
      <c r="O57" s="26"/>
    </row>
  </sheetData>
  <mergeCells count="41">
    <mergeCell ref="E1:I1"/>
    <mergeCell ref="E2:I2"/>
    <mergeCell ref="L1:O2"/>
    <mergeCell ref="B5:H6"/>
    <mergeCell ref="L6:L7"/>
    <mergeCell ref="M5:M7"/>
    <mergeCell ref="N5:N7"/>
    <mergeCell ref="O6:O7"/>
    <mergeCell ref="L8:L15"/>
    <mergeCell ref="M8:M15"/>
    <mergeCell ref="N8:N11"/>
    <mergeCell ref="O9:O11"/>
    <mergeCell ref="O13:O15"/>
    <mergeCell ref="N12:N15"/>
    <mergeCell ref="L16:L23"/>
    <mergeCell ref="M16:M23"/>
    <mergeCell ref="N16:N19"/>
    <mergeCell ref="O17:O19"/>
    <mergeCell ref="N20:N23"/>
    <mergeCell ref="O21:O23"/>
    <mergeCell ref="L24:L31"/>
    <mergeCell ref="M24:M31"/>
    <mergeCell ref="N24:N27"/>
    <mergeCell ref="O25:O27"/>
    <mergeCell ref="N28:N31"/>
    <mergeCell ref="O29:O31"/>
    <mergeCell ref="L32:L39"/>
    <mergeCell ref="M32:M39"/>
    <mergeCell ref="N32:N35"/>
    <mergeCell ref="O33:O35"/>
    <mergeCell ref="N36:N39"/>
    <mergeCell ref="O37:O39"/>
    <mergeCell ref="N49:O50"/>
    <mergeCell ref="N51:O52"/>
    <mergeCell ref="N53:O54"/>
    <mergeCell ref="L40:L47"/>
    <mergeCell ref="M40:M47"/>
    <mergeCell ref="N40:N43"/>
    <mergeCell ref="O41:O43"/>
    <mergeCell ref="N44:N47"/>
    <mergeCell ref="O45:O47"/>
  </mergeCells>
  <phoneticPr fontId="2"/>
  <pageMargins left="0.59055118110236227" right="0.19685039370078741" top="0.19685039370078741" bottom="0" header="0.51181102362204722" footer="0.51181102362204722"/>
  <pageSetup paperSize="9" scale="84" orientation="landscape" horizontalDpi="0"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2"/>
  <sheetViews>
    <sheetView view="pageBreakPreview" zoomScaleNormal="100" zoomScaleSheetLayoutView="100" workbookViewId="0">
      <selection activeCell="B3" sqref="B3"/>
    </sheetView>
  </sheetViews>
  <sheetFormatPr defaultRowHeight="11.45" customHeight="1"/>
  <cols>
    <col min="1" max="1" width="1.875" style="2" customWidth="1"/>
    <col min="2" max="2" width="1.625" style="2" customWidth="1"/>
    <col min="3" max="3" width="3.625" style="2" customWidth="1"/>
    <col min="4" max="4" width="4" style="2" customWidth="1"/>
    <col min="5" max="5" width="3.625" style="2" customWidth="1"/>
    <col min="6" max="6" width="2.25" style="2" customWidth="1"/>
    <col min="7" max="7" width="4" style="2" customWidth="1"/>
    <col min="8" max="8" width="3.625" style="2" customWidth="1"/>
    <col min="9" max="9" width="4.875" style="2" customWidth="1"/>
    <col min="10" max="10" width="1.875" style="2" customWidth="1"/>
    <col min="11" max="11" width="3.625" style="2" customWidth="1"/>
    <col min="12" max="12" width="5.5" style="2" customWidth="1"/>
    <col min="13" max="13" width="4.875" style="2" customWidth="1"/>
    <col min="14" max="14" width="1.625" style="2" customWidth="1"/>
    <col min="15" max="15" width="1.875" style="2" customWidth="1"/>
    <col min="16" max="16" width="8.875" style="2" customWidth="1"/>
    <col min="17" max="17" width="1.625" style="2" customWidth="1"/>
    <col min="18" max="18" width="2.75" style="2" customWidth="1"/>
    <col min="19" max="19" width="3.625" style="2" customWidth="1"/>
    <col min="20" max="20" width="4.5" style="2" customWidth="1"/>
    <col min="21" max="21" width="6.25" style="2" customWidth="1"/>
    <col min="22" max="23" width="6.625" style="2" customWidth="1"/>
    <col min="24" max="24" width="7.5" style="2" customWidth="1"/>
    <col min="25" max="25" width="5" style="2" customWidth="1"/>
    <col min="26" max="26" width="33" style="2" customWidth="1"/>
    <col min="27" max="16384" width="9" style="2"/>
  </cols>
  <sheetData>
    <row r="1" spans="1:26" ht="13.5" customHeight="1">
      <c r="A1" s="4"/>
      <c r="B1" s="4"/>
      <c r="C1" s="4"/>
      <c r="D1" s="4"/>
      <c r="E1" s="4"/>
      <c r="F1" s="4"/>
      <c r="G1" s="4"/>
      <c r="H1" s="4"/>
      <c r="I1" s="4"/>
      <c r="J1" s="4"/>
      <c r="K1" s="54"/>
      <c r="L1" s="54"/>
      <c r="M1" s="54"/>
      <c r="N1" s="54"/>
      <c r="O1" s="54"/>
      <c r="P1" s="54"/>
      <c r="Q1" s="54"/>
      <c r="R1" s="128" t="s">
        <v>208</v>
      </c>
      <c r="S1" s="163"/>
      <c r="T1" s="4"/>
      <c r="U1" s="306" t="s">
        <v>529</v>
      </c>
      <c r="V1" s="306"/>
      <c r="W1" s="306"/>
      <c r="X1" s="306"/>
      <c r="Y1" s="306"/>
      <c r="Z1" s="306"/>
    </row>
    <row r="2" spans="1:26" ht="13.5" customHeight="1">
      <c r="A2" s="4"/>
      <c r="B2" s="4"/>
      <c r="C2" s="4"/>
      <c r="D2" s="4"/>
      <c r="E2" s="4"/>
      <c r="F2" s="4"/>
      <c r="G2" s="4"/>
      <c r="H2" s="4"/>
      <c r="I2" s="4"/>
      <c r="J2" s="4"/>
      <c r="K2" s="54"/>
      <c r="L2" s="54"/>
      <c r="M2" s="54"/>
      <c r="N2" s="54"/>
      <c r="O2" s="54"/>
      <c r="P2" s="54"/>
      <c r="Q2" s="54"/>
      <c r="R2" s="128" t="s">
        <v>117</v>
      </c>
      <c r="S2" s="163"/>
      <c r="T2" s="4"/>
      <c r="U2" s="306"/>
      <c r="V2" s="306"/>
      <c r="W2" s="306"/>
      <c r="X2" s="306"/>
      <c r="Y2" s="306"/>
      <c r="Z2" s="306"/>
    </row>
    <row r="3" spans="1:26" ht="19.5" customHeight="1">
      <c r="A3" s="4"/>
      <c r="B3" s="131" t="s">
        <v>502</v>
      </c>
      <c r="C3" s="131"/>
      <c r="D3" s="131"/>
      <c r="E3" s="131"/>
      <c r="F3" s="131"/>
      <c r="G3" s="131"/>
      <c r="H3" s="131"/>
      <c r="I3" s="131"/>
      <c r="J3" s="131"/>
      <c r="K3" s="131"/>
      <c r="L3" s="131"/>
      <c r="M3" s="131"/>
      <c r="N3" s="131"/>
      <c r="O3" s="131"/>
      <c r="P3" s="131"/>
      <c r="Q3" s="131"/>
      <c r="R3" s="4"/>
      <c r="S3" s="4"/>
      <c r="T3" s="4"/>
      <c r="U3" s="302" t="s">
        <v>507</v>
      </c>
      <c r="V3" s="180"/>
      <c r="W3" s="180"/>
      <c r="X3" s="180"/>
      <c r="Y3" s="180"/>
      <c r="Z3" s="180"/>
    </row>
    <row r="4" spans="1:26" ht="9" customHeight="1">
      <c r="A4" s="4"/>
      <c r="B4" s="131"/>
      <c r="C4" s="131"/>
      <c r="D4" s="131"/>
      <c r="E4" s="131"/>
      <c r="F4" s="131"/>
      <c r="G4" s="131"/>
      <c r="H4" s="131"/>
      <c r="I4" s="131"/>
      <c r="J4" s="131"/>
      <c r="K4" s="131"/>
      <c r="L4" s="131"/>
      <c r="M4" s="131"/>
      <c r="N4" s="131"/>
      <c r="O4" s="131"/>
      <c r="P4" s="131"/>
      <c r="Q4" s="131"/>
      <c r="R4" s="8"/>
      <c r="S4" s="8"/>
      <c r="T4" s="4"/>
      <c r="U4" s="361" t="s">
        <v>207</v>
      </c>
      <c r="V4" s="424"/>
      <c r="W4" s="425"/>
      <c r="X4" s="422" t="s">
        <v>506</v>
      </c>
      <c r="Y4" s="422" t="s">
        <v>78</v>
      </c>
      <c r="Z4" s="53" t="s">
        <v>494</v>
      </c>
    </row>
    <row r="5" spans="1:26" ht="12.75" customHeight="1">
      <c r="A5" s="4"/>
      <c r="B5" s="54" t="s">
        <v>353</v>
      </c>
      <c r="C5" s="54"/>
      <c r="D5" s="54"/>
      <c r="E5" s="54"/>
      <c r="F5" s="54"/>
      <c r="G5" s="54"/>
      <c r="H5" s="54"/>
      <c r="I5" s="54"/>
      <c r="J5" s="54"/>
      <c r="K5" s="54"/>
      <c r="L5" s="54"/>
      <c r="M5" s="54"/>
      <c r="N5" s="54"/>
      <c r="O5" s="54"/>
      <c r="P5" s="54"/>
      <c r="Q5" s="54"/>
      <c r="R5" s="8"/>
      <c r="S5" s="8"/>
      <c r="T5" s="4"/>
      <c r="U5" s="426"/>
      <c r="V5" s="427"/>
      <c r="W5" s="428"/>
      <c r="X5" s="405"/>
      <c r="Y5" s="405"/>
      <c r="Z5" s="405" t="s">
        <v>89</v>
      </c>
    </row>
    <row r="6" spans="1:26" ht="7.5" customHeight="1">
      <c r="A6" s="4"/>
      <c r="B6" s="430" t="s">
        <v>352</v>
      </c>
      <c r="C6" s="430"/>
      <c r="D6" s="430"/>
      <c r="E6" s="430"/>
      <c r="F6" s="430"/>
      <c r="G6" s="430"/>
      <c r="H6" s="430"/>
      <c r="I6" s="430"/>
      <c r="J6" s="430"/>
      <c r="K6" s="430"/>
      <c r="L6" s="430"/>
      <c r="M6" s="430"/>
      <c r="N6" s="430"/>
      <c r="O6" s="430"/>
      <c r="P6" s="430"/>
      <c r="Q6" s="430"/>
      <c r="R6" s="430"/>
      <c r="S6" s="430"/>
      <c r="T6" s="4"/>
      <c r="U6" s="363"/>
      <c r="V6" s="429"/>
      <c r="W6" s="364"/>
      <c r="X6" s="423"/>
      <c r="Y6" s="423"/>
      <c r="Z6" s="405"/>
    </row>
    <row r="7" spans="1:26" ht="7.5" customHeight="1">
      <c r="A7" s="4"/>
      <c r="B7" s="430"/>
      <c r="C7" s="430"/>
      <c r="D7" s="430"/>
      <c r="E7" s="430"/>
      <c r="F7" s="430"/>
      <c r="G7" s="430"/>
      <c r="H7" s="430"/>
      <c r="I7" s="430"/>
      <c r="J7" s="430"/>
      <c r="K7" s="430"/>
      <c r="L7" s="430"/>
      <c r="M7" s="430"/>
      <c r="N7" s="430"/>
      <c r="O7" s="430"/>
      <c r="P7" s="430"/>
      <c r="Q7" s="430"/>
      <c r="R7" s="430"/>
      <c r="S7" s="430"/>
      <c r="T7" s="4"/>
      <c r="U7" s="412"/>
      <c r="V7" s="413"/>
      <c r="W7" s="414"/>
      <c r="X7" s="409"/>
      <c r="Y7" s="432"/>
      <c r="Z7" s="409"/>
    </row>
    <row r="8" spans="1:26" ht="7.5" customHeight="1">
      <c r="A8" s="4"/>
      <c r="B8" s="54"/>
      <c r="C8" s="54"/>
      <c r="D8" s="54"/>
      <c r="E8" s="54"/>
      <c r="F8" s="54"/>
      <c r="G8" s="54"/>
      <c r="H8" s="54"/>
      <c r="I8" s="54"/>
      <c r="J8" s="54"/>
      <c r="K8" s="54"/>
      <c r="L8" s="54"/>
      <c r="M8" s="54"/>
      <c r="N8" s="54"/>
      <c r="O8" s="54"/>
      <c r="P8" s="54"/>
      <c r="Q8" s="54"/>
      <c r="R8" s="40"/>
      <c r="S8" s="52"/>
      <c r="T8" s="4"/>
      <c r="U8" s="415"/>
      <c r="V8" s="416"/>
      <c r="W8" s="417"/>
      <c r="X8" s="410"/>
      <c r="Y8" s="410"/>
      <c r="Z8" s="421"/>
    </row>
    <row r="9" spans="1:26" ht="7.5" customHeight="1">
      <c r="A9" s="4"/>
      <c r="B9" s="430" t="s">
        <v>88</v>
      </c>
      <c r="C9" s="430"/>
      <c r="D9" s="430"/>
      <c r="E9" s="431" t="s">
        <v>503</v>
      </c>
      <c r="F9" s="431"/>
      <c r="G9" s="431"/>
      <c r="H9" s="431"/>
      <c r="I9" s="431"/>
      <c r="J9" s="431"/>
      <c r="K9" s="431"/>
      <c r="L9" s="431"/>
      <c r="M9" s="431"/>
      <c r="N9" s="431"/>
      <c r="O9" s="431"/>
      <c r="P9" s="431"/>
      <c r="Q9" s="431"/>
      <c r="R9" s="40"/>
      <c r="S9" s="4"/>
      <c r="T9" s="4"/>
      <c r="U9" s="415"/>
      <c r="V9" s="416"/>
      <c r="W9" s="417"/>
      <c r="X9" s="410"/>
      <c r="Y9" s="410"/>
      <c r="Z9" s="406"/>
    </row>
    <row r="10" spans="1:26" ht="7.5" customHeight="1">
      <c r="A10" s="4"/>
      <c r="B10" s="430"/>
      <c r="C10" s="430"/>
      <c r="D10" s="430"/>
      <c r="E10" s="431"/>
      <c r="F10" s="431"/>
      <c r="G10" s="431"/>
      <c r="H10" s="431"/>
      <c r="I10" s="431"/>
      <c r="J10" s="431"/>
      <c r="K10" s="431"/>
      <c r="L10" s="431"/>
      <c r="M10" s="431"/>
      <c r="N10" s="431"/>
      <c r="O10" s="431"/>
      <c r="P10" s="431"/>
      <c r="Q10" s="431"/>
      <c r="R10" s="40"/>
      <c r="S10" s="4"/>
      <c r="T10" s="4"/>
      <c r="U10" s="415"/>
      <c r="V10" s="416"/>
      <c r="W10" s="417"/>
      <c r="X10" s="410"/>
      <c r="Y10" s="410"/>
      <c r="Z10" s="407"/>
    </row>
    <row r="11" spans="1:26" ht="7.5" customHeight="1">
      <c r="A11" s="4"/>
      <c r="B11" s="430" t="s">
        <v>4</v>
      </c>
      <c r="C11" s="430"/>
      <c r="D11" s="430"/>
      <c r="E11" s="430" t="s">
        <v>87</v>
      </c>
      <c r="F11" s="430"/>
      <c r="G11" s="430"/>
      <c r="H11" s="430"/>
      <c r="I11" s="430"/>
      <c r="J11" s="430"/>
      <c r="K11" s="430"/>
      <c r="L11" s="430"/>
      <c r="M11" s="430"/>
      <c r="N11" s="430"/>
      <c r="O11" s="430"/>
      <c r="P11" s="430"/>
      <c r="Q11" s="430"/>
      <c r="R11" s="40"/>
      <c r="S11" s="4"/>
      <c r="T11" s="4"/>
      <c r="U11" s="415"/>
      <c r="V11" s="416"/>
      <c r="W11" s="417"/>
      <c r="X11" s="410"/>
      <c r="Y11" s="410"/>
      <c r="Z11" s="407"/>
    </row>
    <row r="12" spans="1:26" ht="7.5" customHeight="1">
      <c r="A12" s="4"/>
      <c r="B12" s="430"/>
      <c r="C12" s="430"/>
      <c r="D12" s="430"/>
      <c r="E12" s="430"/>
      <c r="F12" s="430"/>
      <c r="G12" s="430"/>
      <c r="H12" s="430"/>
      <c r="I12" s="430"/>
      <c r="J12" s="430"/>
      <c r="K12" s="430"/>
      <c r="L12" s="430"/>
      <c r="M12" s="430"/>
      <c r="N12" s="430"/>
      <c r="O12" s="430"/>
      <c r="P12" s="430"/>
      <c r="Q12" s="430"/>
      <c r="R12" s="40"/>
      <c r="S12" s="4"/>
      <c r="T12" s="4"/>
      <c r="U12" s="415"/>
      <c r="V12" s="416"/>
      <c r="W12" s="417"/>
      <c r="X12" s="410"/>
      <c r="Y12" s="410"/>
      <c r="Z12" s="407"/>
    </row>
    <row r="13" spans="1:26" ht="7.5" customHeight="1">
      <c r="A13" s="4"/>
      <c r="B13" s="430" t="s">
        <v>35</v>
      </c>
      <c r="C13" s="430"/>
      <c r="D13" s="430"/>
      <c r="E13" s="430" t="s">
        <v>206</v>
      </c>
      <c r="F13" s="430"/>
      <c r="G13" s="430"/>
      <c r="H13" s="430"/>
      <c r="I13" s="430"/>
      <c r="J13" s="430"/>
      <c r="K13" s="430"/>
      <c r="L13" s="430"/>
      <c r="M13" s="430"/>
      <c r="N13" s="430"/>
      <c r="O13" s="430"/>
      <c r="P13" s="430"/>
      <c r="Q13" s="430"/>
      <c r="R13" s="430"/>
      <c r="S13" s="430"/>
      <c r="T13" s="4"/>
      <c r="U13" s="418"/>
      <c r="V13" s="419"/>
      <c r="W13" s="420"/>
      <c r="X13" s="411"/>
      <c r="Y13" s="411"/>
      <c r="Z13" s="408"/>
    </row>
    <row r="14" spans="1:26" ht="7.5" customHeight="1">
      <c r="A14" s="4"/>
      <c r="B14" s="430"/>
      <c r="C14" s="430"/>
      <c r="D14" s="430"/>
      <c r="E14" s="430"/>
      <c r="F14" s="430"/>
      <c r="G14" s="430"/>
      <c r="H14" s="430"/>
      <c r="I14" s="430"/>
      <c r="J14" s="430"/>
      <c r="K14" s="430"/>
      <c r="L14" s="430"/>
      <c r="M14" s="430"/>
      <c r="N14" s="430"/>
      <c r="O14" s="430"/>
      <c r="P14" s="430"/>
      <c r="Q14" s="430"/>
      <c r="R14" s="430"/>
      <c r="S14" s="430"/>
      <c r="T14" s="4"/>
      <c r="U14" s="412"/>
      <c r="V14" s="413"/>
      <c r="W14" s="414"/>
      <c r="X14" s="409"/>
      <c r="Y14" s="409"/>
      <c r="Z14" s="409"/>
    </row>
    <row r="15" spans="1:26" ht="7.5" customHeight="1">
      <c r="A15" s="4"/>
      <c r="B15" s="281"/>
      <c r="C15" s="281"/>
      <c r="D15" s="281"/>
      <c r="E15" s="430"/>
      <c r="F15" s="430"/>
      <c r="G15" s="430"/>
      <c r="H15" s="430"/>
      <c r="I15" s="430"/>
      <c r="J15" s="430"/>
      <c r="K15" s="430"/>
      <c r="L15" s="430"/>
      <c r="M15" s="430"/>
      <c r="N15" s="430"/>
      <c r="O15" s="430"/>
      <c r="P15" s="430"/>
      <c r="Q15" s="430"/>
      <c r="R15" s="40"/>
      <c r="S15" s="4"/>
      <c r="T15" s="4"/>
      <c r="U15" s="415"/>
      <c r="V15" s="416"/>
      <c r="W15" s="417"/>
      <c r="X15" s="410"/>
      <c r="Y15" s="410"/>
      <c r="Z15" s="421"/>
    </row>
    <row r="16" spans="1:26" ht="7.5" customHeight="1">
      <c r="A16" s="4"/>
      <c r="B16" s="281"/>
      <c r="C16" s="281"/>
      <c r="D16" s="281"/>
      <c r="E16" s="430"/>
      <c r="F16" s="430"/>
      <c r="G16" s="430"/>
      <c r="H16" s="430"/>
      <c r="I16" s="430"/>
      <c r="J16" s="430"/>
      <c r="K16" s="430"/>
      <c r="L16" s="430"/>
      <c r="M16" s="430"/>
      <c r="N16" s="430"/>
      <c r="O16" s="430"/>
      <c r="P16" s="430"/>
      <c r="Q16" s="430"/>
      <c r="R16" s="40"/>
      <c r="S16" s="4"/>
      <c r="T16" s="4"/>
      <c r="U16" s="415"/>
      <c r="V16" s="416"/>
      <c r="W16" s="417"/>
      <c r="X16" s="410"/>
      <c r="Y16" s="410"/>
      <c r="Z16" s="406"/>
    </row>
    <row r="17" spans="1:26" ht="7.5" customHeight="1">
      <c r="A17" s="4"/>
      <c r="B17" s="430" t="s">
        <v>86</v>
      </c>
      <c r="C17" s="430"/>
      <c r="D17" s="430"/>
      <c r="E17" s="430" t="s">
        <v>495</v>
      </c>
      <c r="F17" s="430"/>
      <c r="G17" s="430"/>
      <c r="H17" s="430"/>
      <c r="I17" s="430"/>
      <c r="J17" s="430"/>
      <c r="K17" s="430"/>
      <c r="L17" s="430"/>
      <c r="M17" s="430"/>
      <c r="N17" s="430"/>
      <c r="O17" s="430"/>
      <c r="P17" s="430"/>
      <c r="Q17" s="430"/>
      <c r="R17" s="40"/>
      <c r="S17" s="4"/>
      <c r="T17" s="4"/>
      <c r="U17" s="415"/>
      <c r="V17" s="416"/>
      <c r="W17" s="417"/>
      <c r="X17" s="410"/>
      <c r="Y17" s="410"/>
      <c r="Z17" s="407"/>
    </row>
    <row r="18" spans="1:26" ht="7.5" customHeight="1">
      <c r="A18" s="4"/>
      <c r="B18" s="430"/>
      <c r="C18" s="430"/>
      <c r="D18" s="430"/>
      <c r="E18" s="430"/>
      <c r="F18" s="430"/>
      <c r="G18" s="430"/>
      <c r="H18" s="430"/>
      <c r="I18" s="430"/>
      <c r="J18" s="430"/>
      <c r="K18" s="430"/>
      <c r="L18" s="430"/>
      <c r="M18" s="430"/>
      <c r="N18" s="430"/>
      <c r="O18" s="430"/>
      <c r="P18" s="430"/>
      <c r="Q18" s="430"/>
      <c r="R18" s="51"/>
      <c r="S18" s="251"/>
      <c r="T18" s="4"/>
      <c r="U18" s="415"/>
      <c r="V18" s="416"/>
      <c r="W18" s="417"/>
      <c r="X18" s="410"/>
      <c r="Y18" s="410"/>
      <c r="Z18" s="407"/>
    </row>
    <row r="19" spans="1:26" ht="7.5" customHeight="1">
      <c r="A19" s="4"/>
      <c r="B19" s="430" t="s">
        <v>36</v>
      </c>
      <c r="C19" s="430"/>
      <c r="D19" s="430"/>
      <c r="E19" s="430" t="s">
        <v>85</v>
      </c>
      <c r="F19" s="430"/>
      <c r="G19" s="430"/>
      <c r="H19" s="430"/>
      <c r="I19" s="430"/>
      <c r="J19" s="430"/>
      <c r="K19" s="430"/>
      <c r="L19" s="430"/>
      <c r="M19" s="430"/>
      <c r="N19" s="430"/>
      <c r="O19" s="430"/>
      <c r="P19" s="430"/>
      <c r="Q19" s="430"/>
      <c r="R19" s="251"/>
      <c r="S19" s="251"/>
      <c r="T19" s="4"/>
      <c r="U19" s="415"/>
      <c r="V19" s="416"/>
      <c r="W19" s="417"/>
      <c r="X19" s="410"/>
      <c r="Y19" s="410"/>
      <c r="Z19" s="407"/>
    </row>
    <row r="20" spans="1:26" ht="7.5" customHeight="1">
      <c r="A20" s="4"/>
      <c r="B20" s="430"/>
      <c r="C20" s="430"/>
      <c r="D20" s="430"/>
      <c r="E20" s="430"/>
      <c r="F20" s="430"/>
      <c r="G20" s="430"/>
      <c r="H20" s="430"/>
      <c r="I20" s="430"/>
      <c r="J20" s="430"/>
      <c r="K20" s="430"/>
      <c r="L20" s="430"/>
      <c r="M20" s="430"/>
      <c r="N20" s="430"/>
      <c r="O20" s="430"/>
      <c r="P20" s="430"/>
      <c r="Q20" s="430"/>
      <c r="R20" s="251"/>
      <c r="S20" s="251"/>
      <c r="T20" s="4"/>
      <c r="U20" s="418"/>
      <c r="V20" s="419"/>
      <c r="W20" s="420"/>
      <c r="X20" s="411"/>
      <c r="Y20" s="411"/>
      <c r="Z20" s="408"/>
    </row>
    <row r="21" spans="1:26" ht="7.5" customHeight="1">
      <c r="A21" s="4"/>
      <c r="B21" s="4"/>
      <c r="C21" s="4"/>
      <c r="D21" s="4"/>
      <c r="E21" s="4"/>
      <c r="F21" s="4"/>
      <c r="G21" s="4"/>
      <c r="H21" s="4"/>
      <c r="I21" s="4"/>
      <c r="J21" s="4"/>
      <c r="K21" s="4"/>
      <c r="L21" s="4"/>
      <c r="M21" s="4"/>
      <c r="N21" s="4"/>
      <c r="O21" s="4"/>
      <c r="P21" s="4"/>
      <c r="Q21" s="4"/>
      <c r="R21" s="251"/>
      <c r="S21" s="251"/>
      <c r="T21" s="4"/>
      <c r="U21" s="412"/>
      <c r="V21" s="413"/>
      <c r="W21" s="414"/>
      <c r="X21" s="409"/>
      <c r="Y21" s="409"/>
      <c r="Z21" s="409"/>
    </row>
    <row r="22" spans="1:26" ht="7.5" customHeight="1">
      <c r="A22" s="179"/>
      <c r="B22" s="239"/>
      <c r="C22" s="433" t="s">
        <v>278</v>
      </c>
      <c r="D22" s="434"/>
      <c r="E22" s="434"/>
      <c r="F22" s="434"/>
      <c r="G22" s="434"/>
      <c r="H22" s="437" t="s">
        <v>84</v>
      </c>
      <c r="I22" s="437"/>
      <c r="J22" s="437"/>
      <c r="K22" s="437"/>
      <c r="L22" s="437"/>
      <c r="M22" s="437"/>
      <c r="N22" s="437"/>
      <c r="O22" s="437"/>
      <c r="P22" s="437"/>
      <c r="Q22" s="282"/>
      <c r="R22" s="269"/>
      <c r="S22" s="252"/>
      <c r="T22" s="4"/>
      <c r="U22" s="415"/>
      <c r="V22" s="416"/>
      <c r="W22" s="417"/>
      <c r="X22" s="410"/>
      <c r="Y22" s="410"/>
      <c r="Z22" s="421"/>
    </row>
    <row r="23" spans="1:26" ht="7.5" customHeight="1">
      <c r="A23" s="179"/>
      <c r="B23" s="239"/>
      <c r="C23" s="435"/>
      <c r="D23" s="436"/>
      <c r="E23" s="436"/>
      <c r="F23" s="436"/>
      <c r="G23" s="436"/>
      <c r="H23" s="438"/>
      <c r="I23" s="438"/>
      <c r="J23" s="438"/>
      <c r="K23" s="438"/>
      <c r="L23" s="438"/>
      <c r="M23" s="438"/>
      <c r="N23" s="438"/>
      <c r="O23" s="438"/>
      <c r="P23" s="438"/>
      <c r="Q23" s="283"/>
      <c r="R23" s="268"/>
      <c r="S23" s="252"/>
      <c r="T23" s="4"/>
      <c r="U23" s="415"/>
      <c r="V23" s="416"/>
      <c r="W23" s="417"/>
      <c r="X23" s="410"/>
      <c r="Y23" s="410"/>
      <c r="Z23" s="406"/>
    </row>
    <row r="24" spans="1:26" ht="7.5" customHeight="1">
      <c r="A24" s="179"/>
      <c r="B24" s="239"/>
      <c r="C24" s="253"/>
      <c r="D24" s="254" t="s">
        <v>205</v>
      </c>
      <c r="E24" s="254"/>
      <c r="F24" s="254"/>
      <c r="G24" s="254"/>
      <c r="H24" s="254" t="s">
        <v>204</v>
      </c>
      <c r="I24" s="254"/>
      <c r="J24" s="255"/>
      <c r="K24" s="254"/>
      <c r="L24" s="254" t="s">
        <v>283</v>
      </c>
      <c r="M24" s="254"/>
      <c r="N24" s="254"/>
      <c r="O24" s="235"/>
      <c r="P24" s="236"/>
      <c r="Q24" s="236"/>
      <c r="R24" s="48"/>
      <c r="S24" s="50"/>
      <c r="T24" s="4"/>
      <c r="U24" s="415"/>
      <c r="V24" s="416"/>
      <c r="W24" s="417"/>
      <c r="X24" s="410"/>
      <c r="Y24" s="410"/>
      <c r="Z24" s="407"/>
    </row>
    <row r="25" spans="1:26" ht="7.5" customHeight="1">
      <c r="A25" s="179"/>
      <c r="B25" s="239"/>
      <c r="C25" s="253"/>
      <c r="D25" s="254" t="s">
        <v>496</v>
      </c>
      <c r="E25" s="254"/>
      <c r="F25" s="254"/>
      <c r="G25" s="254"/>
      <c r="H25" s="254" t="s">
        <v>496</v>
      </c>
      <c r="I25" s="254"/>
      <c r="J25" s="254"/>
      <c r="K25" s="255"/>
      <c r="L25" s="254" t="s">
        <v>496</v>
      </c>
      <c r="M25" s="254"/>
      <c r="N25" s="254"/>
      <c r="O25" s="235"/>
      <c r="P25" s="235"/>
      <c r="Q25" s="236"/>
      <c r="R25" s="48"/>
      <c r="S25" s="49"/>
      <c r="T25" s="4"/>
      <c r="U25" s="415"/>
      <c r="V25" s="416"/>
      <c r="W25" s="417"/>
      <c r="X25" s="410"/>
      <c r="Y25" s="410"/>
      <c r="Z25" s="407"/>
    </row>
    <row r="26" spans="1:26" ht="7.5" customHeight="1">
      <c r="A26" s="179"/>
      <c r="B26" s="239"/>
      <c r="C26" s="256"/>
      <c r="D26" s="439" t="s">
        <v>497</v>
      </c>
      <c r="E26" s="440"/>
      <c r="F26" s="441"/>
      <c r="G26" s="163"/>
      <c r="H26" s="445" t="s">
        <v>277</v>
      </c>
      <c r="I26" s="446"/>
      <c r="J26" s="447"/>
      <c r="K26" s="163"/>
      <c r="L26" s="445" t="s">
        <v>315</v>
      </c>
      <c r="M26" s="446"/>
      <c r="N26" s="447"/>
      <c r="O26" s="163"/>
      <c r="P26" s="451" t="s">
        <v>316</v>
      </c>
      <c r="Q26" s="237"/>
      <c r="R26" s="48"/>
      <c r="S26" s="49"/>
      <c r="T26" s="4"/>
      <c r="U26" s="415"/>
      <c r="V26" s="416"/>
      <c r="W26" s="417"/>
      <c r="X26" s="410"/>
      <c r="Y26" s="410"/>
      <c r="Z26" s="407"/>
    </row>
    <row r="27" spans="1:26" ht="7.5" customHeight="1">
      <c r="A27" s="179"/>
      <c r="B27" s="239"/>
      <c r="C27" s="256"/>
      <c r="D27" s="442"/>
      <c r="E27" s="443"/>
      <c r="F27" s="444"/>
      <c r="G27" s="163"/>
      <c r="H27" s="448"/>
      <c r="I27" s="449"/>
      <c r="J27" s="450"/>
      <c r="K27" s="163"/>
      <c r="L27" s="448"/>
      <c r="M27" s="449"/>
      <c r="N27" s="450"/>
      <c r="O27" s="163"/>
      <c r="P27" s="452"/>
      <c r="Q27" s="237"/>
      <c r="R27" s="47"/>
      <c r="S27" s="49"/>
      <c r="T27" s="4"/>
      <c r="U27" s="418"/>
      <c r="V27" s="419"/>
      <c r="W27" s="420"/>
      <c r="X27" s="411"/>
      <c r="Y27" s="411"/>
      <c r="Z27" s="408"/>
    </row>
    <row r="28" spans="1:26" ht="7.5" customHeight="1">
      <c r="A28" s="179"/>
      <c r="B28" s="239"/>
      <c r="C28" s="256"/>
      <c r="D28" s="442"/>
      <c r="E28" s="443"/>
      <c r="F28" s="444"/>
      <c r="G28" s="163"/>
      <c r="H28" s="448"/>
      <c r="I28" s="449"/>
      <c r="J28" s="450"/>
      <c r="K28" s="163"/>
      <c r="L28" s="448"/>
      <c r="M28" s="449"/>
      <c r="N28" s="450"/>
      <c r="O28" s="163"/>
      <c r="P28" s="452"/>
      <c r="Q28" s="237"/>
      <c r="R28" s="47"/>
      <c r="S28" s="49"/>
      <c r="T28" s="4"/>
      <c r="U28" s="412"/>
      <c r="V28" s="413"/>
      <c r="W28" s="414"/>
      <c r="X28" s="409"/>
      <c r="Y28" s="409"/>
      <c r="Z28" s="409"/>
    </row>
    <row r="29" spans="1:26" ht="7.5" customHeight="1">
      <c r="A29" s="179"/>
      <c r="B29" s="239"/>
      <c r="C29" s="256"/>
      <c r="D29" s="439" t="s">
        <v>498</v>
      </c>
      <c r="E29" s="440"/>
      <c r="F29" s="441"/>
      <c r="G29" s="163"/>
      <c r="H29" s="445" t="s">
        <v>277</v>
      </c>
      <c r="I29" s="446"/>
      <c r="J29" s="447"/>
      <c r="K29" s="163"/>
      <c r="L29" s="445" t="s">
        <v>317</v>
      </c>
      <c r="M29" s="446"/>
      <c r="N29" s="447"/>
      <c r="O29" s="163"/>
      <c r="P29" s="451" t="s">
        <v>318</v>
      </c>
      <c r="Q29" s="237"/>
      <c r="R29" s="47"/>
      <c r="S29" s="49"/>
      <c r="T29" s="4"/>
      <c r="U29" s="415"/>
      <c r="V29" s="416"/>
      <c r="W29" s="417"/>
      <c r="X29" s="410"/>
      <c r="Y29" s="410"/>
      <c r="Z29" s="421"/>
    </row>
    <row r="30" spans="1:26" ht="7.5" customHeight="1">
      <c r="A30" s="179"/>
      <c r="B30" s="239"/>
      <c r="C30" s="256"/>
      <c r="D30" s="442"/>
      <c r="E30" s="443"/>
      <c r="F30" s="444"/>
      <c r="G30" s="163"/>
      <c r="H30" s="448"/>
      <c r="I30" s="449"/>
      <c r="J30" s="450"/>
      <c r="K30" s="163"/>
      <c r="L30" s="448"/>
      <c r="M30" s="449"/>
      <c r="N30" s="450"/>
      <c r="O30" s="163"/>
      <c r="P30" s="452"/>
      <c r="Q30" s="237"/>
      <c r="R30" s="47"/>
      <c r="S30" s="49"/>
      <c r="T30" s="4"/>
      <c r="U30" s="415"/>
      <c r="V30" s="416"/>
      <c r="W30" s="417"/>
      <c r="X30" s="410"/>
      <c r="Y30" s="410"/>
      <c r="Z30" s="406"/>
    </row>
    <row r="31" spans="1:26" ht="7.5" customHeight="1">
      <c r="A31" s="179"/>
      <c r="B31" s="239"/>
      <c r="C31" s="256"/>
      <c r="D31" s="442"/>
      <c r="E31" s="443"/>
      <c r="F31" s="444"/>
      <c r="G31" s="163"/>
      <c r="H31" s="448"/>
      <c r="I31" s="449"/>
      <c r="J31" s="450"/>
      <c r="K31" s="163"/>
      <c r="L31" s="448"/>
      <c r="M31" s="449"/>
      <c r="N31" s="450"/>
      <c r="O31" s="163"/>
      <c r="P31" s="452"/>
      <c r="Q31" s="237"/>
      <c r="R31" s="47"/>
      <c r="S31" s="49"/>
      <c r="T31" s="4"/>
      <c r="U31" s="415"/>
      <c r="V31" s="416"/>
      <c r="W31" s="417"/>
      <c r="X31" s="410"/>
      <c r="Y31" s="410"/>
      <c r="Z31" s="407"/>
    </row>
    <row r="32" spans="1:26" ht="7.5" customHeight="1">
      <c r="A32" s="179"/>
      <c r="B32" s="239"/>
      <c r="C32" s="256"/>
      <c r="D32" s="439" t="s">
        <v>319</v>
      </c>
      <c r="E32" s="440"/>
      <c r="F32" s="441"/>
      <c r="G32" s="163"/>
      <c r="H32" s="445" t="s">
        <v>279</v>
      </c>
      <c r="I32" s="446"/>
      <c r="J32" s="447"/>
      <c r="K32" s="163"/>
      <c r="L32" s="445" t="s">
        <v>320</v>
      </c>
      <c r="M32" s="446"/>
      <c r="N32" s="447"/>
      <c r="O32" s="163"/>
      <c r="P32" s="451" t="s">
        <v>321</v>
      </c>
      <c r="Q32" s="237"/>
      <c r="R32" s="47"/>
      <c r="S32" s="49"/>
      <c r="T32" s="4"/>
      <c r="U32" s="415"/>
      <c r="V32" s="416"/>
      <c r="W32" s="417"/>
      <c r="X32" s="410"/>
      <c r="Y32" s="410"/>
      <c r="Z32" s="407"/>
    </row>
    <row r="33" spans="1:26" ht="7.5" customHeight="1">
      <c r="A33" s="179"/>
      <c r="B33" s="239"/>
      <c r="C33" s="256"/>
      <c r="D33" s="442"/>
      <c r="E33" s="443"/>
      <c r="F33" s="444"/>
      <c r="G33" s="163"/>
      <c r="H33" s="448"/>
      <c r="I33" s="449"/>
      <c r="J33" s="450"/>
      <c r="K33" s="163"/>
      <c r="L33" s="448"/>
      <c r="M33" s="449"/>
      <c r="N33" s="450"/>
      <c r="O33" s="163"/>
      <c r="P33" s="452"/>
      <c r="Q33" s="237"/>
      <c r="R33" s="47"/>
      <c r="S33" s="49"/>
      <c r="T33" s="4"/>
      <c r="U33" s="415"/>
      <c r="V33" s="416"/>
      <c r="W33" s="417"/>
      <c r="X33" s="410"/>
      <c r="Y33" s="410"/>
      <c r="Z33" s="407"/>
    </row>
    <row r="34" spans="1:26" ht="7.5" customHeight="1">
      <c r="A34" s="179"/>
      <c r="B34" s="239"/>
      <c r="C34" s="256"/>
      <c r="D34" s="442"/>
      <c r="E34" s="443"/>
      <c r="F34" s="444"/>
      <c r="G34" s="163"/>
      <c r="H34" s="448"/>
      <c r="I34" s="449"/>
      <c r="J34" s="450"/>
      <c r="K34" s="163"/>
      <c r="L34" s="448"/>
      <c r="M34" s="449"/>
      <c r="N34" s="450"/>
      <c r="O34" s="163"/>
      <c r="P34" s="452"/>
      <c r="Q34" s="237"/>
      <c r="R34" s="47"/>
      <c r="S34" s="49"/>
      <c r="T34" s="4"/>
      <c r="U34" s="418"/>
      <c r="V34" s="419"/>
      <c r="W34" s="420"/>
      <c r="X34" s="411"/>
      <c r="Y34" s="411"/>
      <c r="Z34" s="408"/>
    </row>
    <row r="35" spans="1:26" ht="7.5" customHeight="1">
      <c r="A35" s="179"/>
      <c r="B35" s="239"/>
      <c r="C35" s="256"/>
      <c r="D35" s="439" t="s">
        <v>322</v>
      </c>
      <c r="E35" s="440"/>
      <c r="F35" s="441"/>
      <c r="G35" s="163"/>
      <c r="H35" s="445" t="s">
        <v>279</v>
      </c>
      <c r="I35" s="446"/>
      <c r="J35" s="447"/>
      <c r="K35" s="163"/>
      <c r="L35" s="445" t="s">
        <v>323</v>
      </c>
      <c r="M35" s="446"/>
      <c r="N35" s="447"/>
      <c r="O35" s="163"/>
      <c r="P35" s="451" t="s">
        <v>324</v>
      </c>
      <c r="Q35" s="237"/>
      <c r="R35" s="47"/>
      <c r="S35" s="49"/>
      <c r="T35" s="4"/>
      <c r="U35" s="412"/>
      <c r="V35" s="413"/>
      <c r="W35" s="414"/>
      <c r="X35" s="409"/>
      <c r="Y35" s="409"/>
      <c r="Z35" s="409"/>
    </row>
    <row r="36" spans="1:26" ht="7.5" customHeight="1">
      <c r="A36" s="179"/>
      <c r="B36" s="239"/>
      <c r="C36" s="256"/>
      <c r="D36" s="442"/>
      <c r="E36" s="443"/>
      <c r="F36" s="444"/>
      <c r="G36" s="238"/>
      <c r="H36" s="448"/>
      <c r="I36" s="449"/>
      <c r="J36" s="450"/>
      <c r="K36" s="163"/>
      <c r="L36" s="448"/>
      <c r="M36" s="449"/>
      <c r="N36" s="450"/>
      <c r="O36" s="163"/>
      <c r="P36" s="452"/>
      <c r="Q36" s="237"/>
      <c r="R36" s="47"/>
      <c r="S36" s="49"/>
      <c r="T36" s="4"/>
      <c r="U36" s="415"/>
      <c r="V36" s="416"/>
      <c r="W36" s="417"/>
      <c r="X36" s="410"/>
      <c r="Y36" s="410"/>
      <c r="Z36" s="421"/>
    </row>
    <row r="37" spans="1:26" ht="7.5" customHeight="1">
      <c r="A37" s="179"/>
      <c r="B37" s="239"/>
      <c r="C37" s="256"/>
      <c r="D37" s="442"/>
      <c r="E37" s="443"/>
      <c r="F37" s="444"/>
      <c r="G37" s="238"/>
      <c r="H37" s="448"/>
      <c r="I37" s="449"/>
      <c r="J37" s="450"/>
      <c r="K37" s="163"/>
      <c r="L37" s="448"/>
      <c r="M37" s="449"/>
      <c r="N37" s="450"/>
      <c r="O37" s="163"/>
      <c r="P37" s="452"/>
      <c r="Q37" s="237"/>
      <c r="R37" s="47"/>
      <c r="S37" s="49"/>
      <c r="T37" s="4"/>
      <c r="U37" s="415"/>
      <c r="V37" s="416"/>
      <c r="W37" s="417"/>
      <c r="X37" s="410"/>
      <c r="Y37" s="410"/>
      <c r="Z37" s="406"/>
    </row>
    <row r="38" spans="1:26" ht="7.5" customHeight="1">
      <c r="A38" s="179"/>
      <c r="B38" s="239"/>
      <c r="C38" s="256"/>
      <c r="D38" s="439" t="s">
        <v>325</v>
      </c>
      <c r="E38" s="440"/>
      <c r="F38" s="441"/>
      <c r="G38" s="163"/>
      <c r="H38" s="445" t="s">
        <v>280</v>
      </c>
      <c r="I38" s="446"/>
      <c r="J38" s="447"/>
      <c r="K38" s="163"/>
      <c r="L38" s="445" t="s">
        <v>350</v>
      </c>
      <c r="M38" s="446"/>
      <c r="N38" s="447"/>
      <c r="O38" s="163"/>
      <c r="P38" s="451" t="s">
        <v>326</v>
      </c>
      <c r="Q38" s="237"/>
      <c r="R38" s="47"/>
      <c r="S38" s="49"/>
      <c r="T38" s="4"/>
      <c r="U38" s="415"/>
      <c r="V38" s="416"/>
      <c r="W38" s="417"/>
      <c r="X38" s="410"/>
      <c r="Y38" s="410"/>
      <c r="Z38" s="407"/>
    </row>
    <row r="39" spans="1:26" ht="7.5" customHeight="1">
      <c r="A39" s="179"/>
      <c r="B39" s="239"/>
      <c r="C39" s="256"/>
      <c r="D39" s="442"/>
      <c r="E39" s="443"/>
      <c r="F39" s="444"/>
      <c r="G39" s="163"/>
      <c r="H39" s="448"/>
      <c r="I39" s="449"/>
      <c r="J39" s="450"/>
      <c r="K39" s="163"/>
      <c r="L39" s="448"/>
      <c r="M39" s="449"/>
      <c r="N39" s="450"/>
      <c r="O39" s="163"/>
      <c r="P39" s="452"/>
      <c r="Q39" s="237"/>
      <c r="R39" s="47"/>
      <c r="S39" s="49"/>
      <c r="T39" s="4"/>
      <c r="U39" s="415"/>
      <c r="V39" s="416"/>
      <c r="W39" s="417"/>
      <c r="X39" s="410"/>
      <c r="Y39" s="410"/>
      <c r="Z39" s="407"/>
    </row>
    <row r="40" spans="1:26" ht="7.5" customHeight="1">
      <c r="A40" s="179"/>
      <c r="B40" s="239"/>
      <c r="C40" s="256"/>
      <c r="D40" s="442"/>
      <c r="E40" s="443"/>
      <c r="F40" s="444"/>
      <c r="G40" s="163"/>
      <c r="H40" s="448"/>
      <c r="I40" s="449"/>
      <c r="J40" s="450"/>
      <c r="K40" s="163"/>
      <c r="L40" s="448"/>
      <c r="M40" s="449"/>
      <c r="N40" s="450"/>
      <c r="O40" s="163"/>
      <c r="P40" s="452"/>
      <c r="Q40" s="237"/>
      <c r="R40" s="47"/>
      <c r="S40" s="49"/>
      <c r="T40" s="4"/>
      <c r="U40" s="415"/>
      <c r="V40" s="416"/>
      <c r="W40" s="417"/>
      <c r="X40" s="410"/>
      <c r="Y40" s="410"/>
      <c r="Z40" s="407"/>
    </row>
    <row r="41" spans="1:26" ht="7.5" customHeight="1">
      <c r="A41" s="179"/>
      <c r="B41" s="239"/>
      <c r="C41" s="256"/>
      <c r="D41" s="439" t="s">
        <v>327</v>
      </c>
      <c r="E41" s="440"/>
      <c r="F41" s="441"/>
      <c r="G41" s="163"/>
      <c r="H41" s="445" t="s">
        <v>280</v>
      </c>
      <c r="I41" s="446"/>
      <c r="J41" s="447"/>
      <c r="K41" s="163"/>
      <c r="L41" s="445" t="s">
        <v>349</v>
      </c>
      <c r="M41" s="446"/>
      <c r="N41" s="447"/>
      <c r="O41" s="163"/>
      <c r="P41" s="451" t="s">
        <v>328</v>
      </c>
      <c r="Q41" s="237"/>
      <c r="R41" s="47"/>
      <c r="S41" s="49"/>
      <c r="T41" s="4"/>
      <c r="U41" s="418"/>
      <c r="V41" s="419"/>
      <c r="W41" s="420"/>
      <c r="X41" s="411"/>
      <c r="Y41" s="411"/>
      <c r="Z41" s="408"/>
    </row>
    <row r="42" spans="1:26" ht="7.5" customHeight="1">
      <c r="A42" s="179"/>
      <c r="B42" s="239"/>
      <c r="C42" s="256"/>
      <c r="D42" s="442"/>
      <c r="E42" s="443"/>
      <c r="F42" s="444"/>
      <c r="G42" s="163"/>
      <c r="H42" s="448"/>
      <c r="I42" s="449"/>
      <c r="J42" s="450"/>
      <c r="K42" s="163"/>
      <c r="L42" s="448"/>
      <c r="M42" s="449"/>
      <c r="N42" s="450"/>
      <c r="O42" s="163"/>
      <c r="P42" s="452"/>
      <c r="Q42" s="237"/>
      <c r="R42" s="47"/>
      <c r="S42" s="49"/>
      <c r="T42" s="4"/>
      <c r="U42" s="412"/>
      <c r="V42" s="413"/>
      <c r="W42" s="414"/>
      <c r="X42" s="409"/>
      <c r="Y42" s="409"/>
      <c r="Z42" s="409"/>
    </row>
    <row r="43" spans="1:26" ht="7.5" customHeight="1">
      <c r="A43" s="179"/>
      <c r="B43" s="239"/>
      <c r="C43" s="256"/>
      <c r="D43" s="442"/>
      <c r="E43" s="443"/>
      <c r="F43" s="444"/>
      <c r="G43" s="163"/>
      <c r="H43" s="448"/>
      <c r="I43" s="449"/>
      <c r="J43" s="450"/>
      <c r="K43" s="163"/>
      <c r="L43" s="448"/>
      <c r="M43" s="449"/>
      <c r="N43" s="450"/>
      <c r="O43" s="163"/>
      <c r="P43" s="452"/>
      <c r="Q43" s="237"/>
      <c r="R43" s="47"/>
      <c r="S43" s="49"/>
      <c r="T43" s="4"/>
      <c r="U43" s="415"/>
      <c r="V43" s="416"/>
      <c r="W43" s="417"/>
      <c r="X43" s="410"/>
      <c r="Y43" s="410"/>
      <c r="Z43" s="421"/>
    </row>
    <row r="44" spans="1:26" ht="7.5" customHeight="1">
      <c r="A44" s="179"/>
      <c r="B44" s="239"/>
      <c r="C44" s="256"/>
      <c r="D44" s="439" t="s">
        <v>329</v>
      </c>
      <c r="E44" s="440"/>
      <c r="F44" s="441"/>
      <c r="G44" s="163"/>
      <c r="H44" s="445" t="s">
        <v>281</v>
      </c>
      <c r="I44" s="446"/>
      <c r="J44" s="447"/>
      <c r="K44" s="163"/>
      <c r="L44" s="445" t="s">
        <v>330</v>
      </c>
      <c r="M44" s="446"/>
      <c r="N44" s="447"/>
      <c r="O44" s="163"/>
      <c r="P44" s="451" t="s">
        <v>331</v>
      </c>
      <c r="Q44" s="237"/>
      <c r="R44" s="47"/>
      <c r="S44" s="49"/>
      <c r="T44" s="4"/>
      <c r="U44" s="415"/>
      <c r="V44" s="416"/>
      <c r="W44" s="417"/>
      <c r="X44" s="410"/>
      <c r="Y44" s="410"/>
      <c r="Z44" s="406"/>
    </row>
    <row r="45" spans="1:26" ht="7.5" customHeight="1">
      <c r="A45" s="179"/>
      <c r="B45" s="239"/>
      <c r="C45" s="256"/>
      <c r="D45" s="442"/>
      <c r="E45" s="443"/>
      <c r="F45" s="444"/>
      <c r="G45" s="163"/>
      <c r="H45" s="448"/>
      <c r="I45" s="449"/>
      <c r="J45" s="450"/>
      <c r="K45" s="163"/>
      <c r="L45" s="448"/>
      <c r="M45" s="449"/>
      <c r="N45" s="450"/>
      <c r="O45" s="163"/>
      <c r="P45" s="452"/>
      <c r="Q45" s="237"/>
      <c r="R45" s="47"/>
      <c r="S45" s="49"/>
      <c r="T45" s="4"/>
      <c r="U45" s="415"/>
      <c r="V45" s="416"/>
      <c r="W45" s="417"/>
      <c r="X45" s="410"/>
      <c r="Y45" s="410"/>
      <c r="Z45" s="407"/>
    </row>
    <row r="46" spans="1:26" ht="7.5" customHeight="1">
      <c r="A46" s="179"/>
      <c r="B46" s="239"/>
      <c r="C46" s="256"/>
      <c r="D46" s="442"/>
      <c r="E46" s="443"/>
      <c r="F46" s="444"/>
      <c r="G46" s="163"/>
      <c r="H46" s="448"/>
      <c r="I46" s="449"/>
      <c r="J46" s="450"/>
      <c r="K46" s="163"/>
      <c r="L46" s="448"/>
      <c r="M46" s="449"/>
      <c r="N46" s="450"/>
      <c r="O46" s="163"/>
      <c r="P46" s="452"/>
      <c r="Q46" s="237"/>
      <c r="R46" s="47"/>
      <c r="S46" s="49"/>
      <c r="T46" s="4"/>
      <c r="U46" s="415"/>
      <c r="V46" s="416"/>
      <c r="W46" s="417"/>
      <c r="X46" s="410"/>
      <c r="Y46" s="410"/>
      <c r="Z46" s="407"/>
    </row>
    <row r="47" spans="1:26" ht="7.5" customHeight="1">
      <c r="A47" s="179"/>
      <c r="B47" s="239"/>
      <c r="C47" s="256"/>
      <c r="D47" s="439" t="s">
        <v>332</v>
      </c>
      <c r="E47" s="440"/>
      <c r="F47" s="441"/>
      <c r="G47" s="163"/>
      <c r="H47" s="445" t="s">
        <v>281</v>
      </c>
      <c r="I47" s="446"/>
      <c r="J47" s="447"/>
      <c r="K47" s="163"/>
      <c r="L47" s="445" t="s">
        <v>348</v>
      </c>
      <c r="M47" s="446"/>
      <c r="N47" s="447"/>
      <c r="O47" s="163"/>
      <c r="P47" s="451" t="s">
        <v>333</v>
      </c>
      <c r="Q47" s="237"/>
      <c r="R47" s="47"/>
      <c r="S47" s="49"/>
      <c r="T47" s="4"/>
      <c r="U47" s="415"/>
      <c r="V47" s="416"/>
      <c r="W47" s="417"/>
      <c r="X47" s="410"/>
      <c r="Y47" s="410"/>
      <c r="Z47" s="407"/>
    </row>
    <row r="48" spans="1:26" ht="7.5" customHeight="1">
      <c r="A48" s="179"/>
      <c r="B48" s="239"/>
      <c r="C48" s="256"/>
      <c r="D48" s="442"/>
      <c r="E48" s="443"/>
      <c r="F48" s="444"/>
      <c r="G48" s="163"/>
      <c r="H48" s="448"/>
      <c r="I48" s="449"/>
      <c r="J48" s="450"/>
      <c r="K48" s="163"/>
      <c r="L48" s="448"/>
      <c r="M48" s="449"/>
      <c r="N48" s="450"/>
      <c r="O48" s="163"/>
      <c r="P48" s="452"/>
      <c r="Q48" s="237"/>
      <c r="R48" s="47"/>
      <c r="S48" s="49"/>
      <c r="T48" s="4"/>
      <c r="U48" s="418"/>
      <c r="V48" s="419"/>
      <c r="W48" s="420"/>
      <c r="X48" s="411"/>
      <c r="Y48" s="411"/>
      <c r="Z48" s="408"/>
    </row>
    <row r="49" spans="1:26" ht="7.5" customHeight="1">
      <c r="A49" s="179"/>
      <c r="B49" s="239"/>
      <c r="C49" s="256"/>
      <c r="D49" s="442"/>
      <c r="E49" s="443"/>
      <c r="F49" s="444"/>
      <c r="G49" s="163"/>
      <c r="H49" s="448"/>
      <c r="I49" s="449"/>
      <c r="J49" s="450"/>
      <c r="K49" s="163"/>
      <c r="L49" s="448"/>
      <c r="M49" s="449"/>
      <c r="N49" s="450"/>
      <c r="O49" s="163"/>
      <c r="P49" s="452"/>
      <c r="Q49" s="237"/>
      <c r="R49" s="47"/>
      <c r="S49" s="49"/>
      <c r="T49" s="4"/>
      <c r="U49" s="412"/>
      <c r="V49" s="413"/>
      <c r="W49" s="414"/>
      <c r="X49" s="409"/>
      <c r="Y49" s="409"/>
      <c r="Z49" s="409"/>
    </row>
    <row r="50" spans="1:26" ht="7.5" customHeight="1">
      <c r="A50" s="179"/>
      <c r="B50" s="239"/>
      <c r="C50" s="256"/>
      <c r="D50" s="267"/>
      <c r="E50" s="267"/>
      <c r="F50" s="267"/>
      <c r="G50" s="179"/>
      <c r="H50" s="266"/>
      <c r="I50" s="266"/>
      <c r="J50" s="266"/>
      <c r="K50" s="179"/>
      <c r="L50" s="266"/>
      <c r="M50" s="266"/>
      <c r="N50" s="266"/>
      <c r="O50" s="179"/>
      <c r="P50" s="265"/>
      <c r="Q50" s="237"/>
      <c r="R50" s="47"/>
      <c r="S50" s="49"/>
      <c r="T50" s="4"/>
      <c r="U50" s="415"/>
      <c r="V50" s="416"/>
      <c r="W50" s="417"/>
      <c r="X50" s="410"/>
      <c r="Y50" s="410"/>
      <c r="Z50" s="421"/>
    </row>
    <row r="51" spans="1:26" ht="7.5" customHeight="1">
      <c r="A51" s="179"/>
      <c r="B51" s="239"/>
      <c r="C51" s="256"/>
      <c r="D51" s="264"/>
      <c r="E51" s="264"/>
      <c r="F51" s="264"/>
      <c r="G51" s="179"/>
      <c r="H51" s="263"/>
      <c r="I51" s="263"/>
      <c r="J51" s="263"/>
      <c r="K51" s="179"/>
      <c r="L51" s="263"/>
      <c r="M51" s="263"/>
      <c r="N51" s="263"/>
      <c r="O51" s="179"/>
      <c r="P51" s="262"/>
      <c r="Q51" s="237"/>
      <c r="R51" s="47"/>
      <c r="S51" s="252"/>
      <c r="T51" s="4"/>
      <c r="U51" s="415"/>
      <c r="V51" s="416"/>
      <c r="W51" s="417"/>
      <c r="X51" s="410"/>
      <c r="Y51" s="410"/>
      <c r="Z51" s="406"/>
    </row>
    <row r="52" spans="1:26" ht="7.5" customHeight="1">
      <c r="A52" s="179"/>
      <c r="B52" s="239"/>
      <c r="C52" s="256"/>
      <c r="D52" s="443" t="s">
        <v>347</v>
      </c>
      <c r="E52" s="443"/>
      <c r="F52" s="443"/>
      <c r="G52" s="443"/>
      <c r="H52" s="443"/>
      <c r="I52" s="443"/>
      <c r="J52" s="443"/>
      <c r="K52" s="443"/>
      <c r="L52" s="443"/>
      <c r="M52" s="443"/>
      <c r="N52" s="443"/>
      <c r="O52" s="443"/>
      <c r="P52" s="443"/>
      <c r="Q52" s="237"/>
      <c r="R52" s="47"/>
      <c r="S52" s="252"/>
      <c r="T52" s="4"/>
      <c r="U52" s="415"/>
      <c r="V52" s="416"/>
      <c r="W52" s="417"/>
      <c r="X52" s="410"/>
      <c r="Y52" s="410"/>
      <c r="Z52" s="407"/>
    </row>
    <row r="53" spans="1:26" ht="7.5" customHeight="1">
      <c r="A53" s="179"/>
      <c r="B53" s="239"/>
      <c r="C53" s="256"/>
      <c r="D53" s="443"/>
      <c r="E53" s="443"/>
      <c r="F53" s="443"/>
      <c r="G53" s="443"/>
      <c r="H53" s="443"/>
      <c r="I53" s="443"/>
      <c r="J53" s="443"/>
      <c r="K53" s="443"/>
      <c r="L53" s="443"/>
      <c r="M53" s="443"/>
      <c r="N53" s="443"/>
      <c r="O53" s="443"/>
      <c r="P53" s="443"/>
      <c r="Q53" s="237"/>
      <c r="R53" s="251"/>
      <c r="S53" s="35"/>
      <c r="T53" s="4"/>
      <c r="U53" s="415"/>
      <c r="V53" s="416"/>
      <c r="W53" s="417"/>
      <c r="X53" s="410"/>
      <c r="Y53" s="410"/>
      <c r="Z53" s="407"/>
    </row>
    <row r="54" spans="1:26" ht="7.5" customHeight="1">
      <c r="A54" s="179"/>
      <c r="B54" s="239"/>
      <c r="C54" s="257"/>
      <c r="D54" s="258"/>
      <c r="E54" s="258"/>
      <c r="F54" s="258"/>
      <c r="G54" s="258"/>
      <c r="H54" s="258"/>
      <c r="I54" s="258"/>
      <c r="J54" s="258"/>
      <c r="K54" s="258"/>
      <c r="L54" s="258"/>
      <c r="M54" s="258"/>
      <c r="N54" s="258"/>
      <c r="O54" s="258"/>
      <c r="P54" s="258"/>
      <c r="Q54" s="258"/>
      <c r="R54" s="261"/>
      <c r="S54" s="28"/>
      <c r="T54" s="4"/>
      <c r="U54" s="415"/>
      <c r="V54" s="416"/>
      <c r="W54" s="417"/>
      <c r="X54" s="410"/>
      <c r="Y54" s="410"/>
      <c r="Z54" s="407"/>
    </row>
    <row r="55" spans="1:26" ht="7.5" customHeight="1">
      <c r="A55" s="179"/>
      <c r="B55" s="251"/>
      <c r="C55" s="46"/>
      <c r="D55" s="259"/>
      <c r="E55" s="259"/>
      <c r="F55" s="259"/>
      <c r="G55" s="259"/>
      <c r="H55" s="259"/>
      <c r="I55" s="259"/>
      <c r="J55" s="259"/>
      <c r="K55" s="259"/>
      <c r="L55" s="259"/>
      <c r="M55" s="259"/>
      <c r="N55" s="259"/>
      <c r="O55" s="259"/>
      <c r="P55" s="259"/>
      <c r="Q55" s="259"/>
      <c r="R55" s="4"/>
      <c r="S55" s="4"/>
      <c r="T55" s="4"/>
      <c r="U55" s="418"/>
      <c r="V55" s="419"/>
      <c r="W55" s="420"/>
      <c r="X55" s="411"/>
      <c r="Y55" s="411"/>
      <c r="Z55" s="408"/>
    </row>
    <row r="56" spans="1:26" ht="3.75" customHeight="1">
      <c r="A56" s="179"/>
      <c r="B56" s="430" t="s">
        <v>282</v>
      </c>
      <c r="C56" s="430"/>
      <c r="D56" s="430"/>
      <c r="E56" s="430"/>
      <c r="F56" s="430"/>
      <c r="G56" s="430"/>
      <c r="H56" s="430"/>
      <c r="I56" s="430"/>
      <c r="J56" s="430"/>
      <c r="K56" s="430"/>
      <c r="L56" s="430"/>
      <c r="M56" s="430"/>
      <c r="N56" s="430"/>
      <c r="O56" s="430"/>
      <c r="P56" s="430"/>
      <c r="Q56" s="430"/>
      <c r="R56" s="54"/>
      <c r="S56" s="4"/>
      <c r="T56" s="4"/>
      <c r="U56" s="4"/>
      <c r="V56" s="4"/>
      <c r="W56" s="4"/>
      <c r="X56" s="4"/>
      <c r="Y56" s="4"/>
      <c r="Z56" s="4"/>
    </row>
    <row r="57" spans="1:26" ht="8.1" customHeight="1">
      <c r="A57" s="179"/>
      <c r="B57" s="430"/>
      <c r="C57" s="430"/>
      <c r="D57" s="430"/>
      <c r="E57" s="430"/>
      <c r="F57" s="430"/>
      <c r="G57" s="430"/>
      <c r="H57" s="430"/>
      <c r="I57" s="430"/>
      <c r="J57" s="430"/>
      <c r="K57" s="430"/>
      <c r="L57" s="430"/>
      <c r="M57" s="430"/>
      <c r="N57" s="430"/>
      <c r="O57" s="430"/>
      <c r="P57" s="430"/>
      <c r="Q57" s="430"/>
      <c r="R57" s="54"/>
      <c r="S57" s="4"/>
      <c r="T57" s="4"/>
      <c r="U57" s="4"/>
      <c r="V57" s="4"/>
      <c r="W57" s="4"/>
      <c r="X57" s="4"/>
      <c r="Y57" s="4"/>
      <c r="Z57" s="4"/>
    </row>
    <row r="58" spans="1:26" ht="8.1" customHeight="1">
      <c r="A58" s="4"/>
      <c r="B58" s="430" t="s">
        <v>528</v>
      </c>
      <c r="C58" s="430"/>
      <c r="D58" s="430"/>
      <c r="E58" s="430"/>
      <c r="F58" s="430"/>
      <c r="G58" s="430"/>
      <c r="H58" s="430"/>
      <c r="I58" s="430"/>
      <c r="J58" s="430"/>
      <c r="K58" s="430" t="s">
        <v>83</v>
      </c>
      <c r="L58" s="430"/>
      <c r="M58" s="430"/>
      <c r="N58" s="430"/>
      <c r="O58" s="430"/>
      <c r="P58" s="430"/>
      <c r="Q58" s="430"/>
      <c r="R58" s="54"/>
      <c r="S58" s="4"/>
      <c r="T58" s="4"/>
      <c r="U58" s="4"/>
      <c r="V58" s="4"/>
      <c r="W58" s="4"/>
      <c r="X58" s="4"/>
      <c r="Y58" s="4"/>
      <c r="Z58" s="4"/>
    </row>
    <row r="59" spans="1:26" ht="8.1" customHeight="1">
      <c r="A59" s="4"/>
      <c r="B59" s="430"/>
      <c r="C59" s="430"/>
      <c r="D59" s="430"/>
      <c r="E59" s="430"/>
      <c r="F59" s="430"/>
      <c r="G59" s="430"/>
      <c r="H59" s="430"/>
      <c r="I59" s="430"/>
      <c r="J59" s="430"/>
      <c r="K59" s="430"/>
      <c r="L59" s="430"/>
      <c r="M59" s="430"/>
      <c r="N59" s="430"/>
      <c r="O59" s="430"/>
      <c r="P59" s="430"/>
      <c r="Q59" s="430"/>
      <c r="R59" s="54"/>
      <c r="S59" s="45"/>
      <c r="T59" s="4"/>
      <c r="U59" s="4"/>
      <c r="V59" s="4"/>
      <c r="W59" s="4"/>
      <c r="X59" s="455"/>
      <c r="Y59" s="455"/>
      <c r="Z59" s="455"/>
    </row>
    <row r="60" spans="1:26" ht="8.1" customHeight="1">
      <c r="A60" s="4"/>
      <c r="B60" s="430" t="s">
        <v>82</v>
      </c>
      <c r="C60" s="430"/>
      <c r="D60" s="430"/>
      <c r="E60" s="430" t="s">
        <v>81</v>
      </c>
      <c r="F60" s="430"/>
      <c r="G60" s="430"/>
      <c r="H60" s="430"/>
      <c r="I60" s="430"/>
      <c r="J60" s="430"/>
      <c r="K60" s="430"/>
      <c r="L60" s="430"/>
      <c r="M60" s="430"/>
      <c r="N60" s="430"/>
      <c r="O60" s="430"/>
      <c r="P60" s="430"/>
      <c r="Q60" s="430"/>
      <c r="R60" s="430"/>
      <c r="S60" s="430"/>
      <c r="T60" s="4"/>
      <c r="U60" s="403" t="s">
        <v>499</v>
      </c>
      <c r="V60" s="403"/>
      <c r="W60" s="403"/>
      <c r="X60" s="455"/>
      <c r="Y60" s="455"/>
      <c r="Z60" s="455"/>
    </row>
    <row r="61" spans="1:26" ht="8.1" customHeight="1">
      <c r="A61" s="4"/>
      <c r="B61" s="430"/>
      <c r="C61" s="430"/>
      <c r="D61" s="430"/>
      <c r="E61" s="430"/>
      <c r="F61" s="430"/>
      <c r="G61" s="430"/>
      <c r="H61" s="430"/>
      <c r="I61" s="430"/>
      <c r="J61" s="430"/>
      <c r="K61" s="430"/>
      <c r="L61" s="430"/>
      <c r="M61" s="430"/>
      <c r="N61" s="430"/>
      <c r="O61" s="430"/>
      <c r="P61" s="430"/>
      <c r="Q61" s="430"/>
      <c r="R61" s="430"/>
      <c r="S61" s="430"/>
      <c r="T61" s="4"/>
      <c r="U61" s="403"/>
      <c r="V61" s="403"/>
      <c r="W61" s="403"/>
      <c r="X61" s="456"/>
      <c r="Y61" s="456"/>
      <c r="Z61" s="456"/>
    </row>
    <row r="62" spans="1:26" ht="8.1" customHeight="1">
      <c r="A62" s="4"/>
      <c r="B62" s="54"/>
      <c r="C62" s="54"/>
      <c r="D62" s="54"/>
      <c r="E62" s="430" t="s">
        <v>504</v>
      </c>
      <c r="F62" s="430"/>
      <c r="G62" s="430"/>
      <c r="H62" s="430"/>
      <c r="I62" s="430"/>
      <c r="J62" s="430"/>
      <c r="K62" s="430"/>
      <c r="L62" s="430"/>
      <c r="M62" s="430"/>
      <c r="N62" s="430"/>
      <c r="O62" s="430"/>
      <c r="P62" s="430"/>
      <c r="Q62" s="430"/>
      <c r="R62" s="453"/>
      <c r="S62" s="4"/>
      <c r="T62" s="4"/>
      <c r="U62" s="284"/>
      <c r="V62" s="284"/>
      <c r="W62" s="284"/>
      <c r="X62" s="260"/>
      <c r="Y62" s="260"/>
      <c r="Z62" s="260"/>
    </row>
    <row r="63" spans="1:26" ht="8.1" customHeight="1">
      <c r="A63" s="4"/>
      <c r="B63" s="54"/>
      <c r="C63" s="54"/>
      <c r="D63" s="54"/>
      <c r="E63" s="430"/>
      <c r="F63" s="430"/>
      <c r="G63" s="430"/>
      <c r="H63" s="430"/>
      <c r="I63" s="430"/>
      <c r="J63" s="430"/>
      <c r="K63" s="430"/>
      <c r="L63" s="430"/>
      <c r="M63" s="430"/>
      <c r="N63" s="430"/>
      <c r="O63" s="430"/>
      <c r="P63" s="430"/>
      <c r="Q63" s="430"/>
      <c r="R63" s="453"/>
      <c r="S63" s="4"/>
      <c r="T63" s="4"/>
      <c r="U63" s="4"/>
      <c r="V63" s="4"/>
      <c r="W63" s="4"/>
      <c r="X63" s="455"/>
      <c r="Y63" s="455"/>
      <c r="Z63" s="455"/>
    </row>
    <row r="64" spans="1:26" ht="8.1" customHeight="1">
      <c r="A64" s="4"/>
      <c r="B64" s="54"/>
      <c r="C64" s="54"/>
      <c r="D64" s="54"/>
      <c r="E64" s="454" t="s">
        <v>505</v>
      </c>
      <c r="F64" s="454"/>
      <c r="G64" s="454"/>
      <c r="H64" s="454"/>
      <c r="I64" s="454"/>
      <c r="J64" s="454"/>
      <c r="K64" s="454"/>
      <c r="L64" s="454"/>
      <c r="M64" s="454"/>
      <c r="N64" s="454"/>
      <c r="O64" s="454"/>
      <c r="P64" s="454"/>
      <c r="Q64" s="454"/>
      <c r="R64" s="454"/>
      <c r="S64" s="4"/>
      <c r="T64" s="4"/>
      <c r="U64" s="404" t="s">
        <v>346</v>
      </c>
      <c r="V64" s="404"/>
      <c r="W64" s="404"/>
      <c r="X64" s="455"/>
      <c r="Y64" s="455"/>
      <c r="Z64" s="455"/>
    </row>
    <row r="65" spans="1:26" ht="8.1" customHeight="1">
      <c r="A65" s="4"/>
      <c r="B65" s="54"/>
      <c r="C65" s="54"/>
      <c r="D65" s="54"/>
      <c r="E65" s="454"/>
      <c r="F65" s="454"/>
      <c r="G65" s="454"/>
      <c r="H65" s="454"/>
      <c r="I65" s="454"/>
      <c r="J65" s="454"/>
      <c r="K65" s="454"/>
      <c r="L65" s="454"/>
      <c r="M65" s="454"/>
      <c r="N65" s="454"/>
      <c r="O65" s="454"/>
      <c r="P65" s="454"/>
      <c r="Q65" s="454"/>
      <c r="R65" s="454"/>
      <c r="S65" s="4"/>
      <c r="T65" s="4"/>
      <c r="U65" s="404"/>
      <c r="V65" s="404"/>
      <c r="W65" s="404"/>
      <c r="X65" s="456"/>
      <c r="Y65" s="456"/>
      <c r="Z65" s="456"/>
    </row>
    <row r="66" spans="1:26" ht="8.1" customHeight="1">
      <c r="A66" s="4"/>
      <c r="B66" s="54"/>
      <c r="C66" s="54"/>
      <c r="D66" s="54"/>
      <c r="E66" s="454" t="s">
        <v>500</v>
      </c>
      <c r="F66" s="454"/>
      <c r="G66" s="454"/>
      <c r="H66" s="454"/>
      <c r="I66" s="454"/>
      <c r="J66" s="454"/>
      <c r="K66" s="454"/>
      <c r="L66" s="454"/>
      <c r="M66" s="454"/>
      <c r="N66" s="454"/>
      <c r="O66" s="454"/>
      <c r="P66" s="454"/>
      <c r="Q66" s="454"/>
      <c r="R66" s="454"/>
      <c r="S66" s="4"/>
      <c r="T66" s="4"/>
      <c r="U66" s="284"/>
      <c r="V66" s="284"/>
      <c r="W66" s="284"/>
      <c r="X66" s="260"/>
      <c r="Y66" s="260"/>
      <c r="Z66" s="260"/>
    </row>
    <row r="67" spans="1:26" ht="8.1" customHeight="1">
      <c r="A67" s="4"/>
      <c r="B67" s="54"/>
      <c r="C67" s="54"/>
      <c r="D67" s="54"/>
      <c r="E67" s="454"/>
      <c r="F67" s="454"/>
      <c r="G67" s="454"/>
      <c r="H67" s="454"/>
      <c r="I67" s="454"/>
      <c r="J67" s="454"/>
      <c r="K67" s="454"/>
      <c r="L67" s="454"/>
      <c r="M67" s="454"/>
      <c r="N67" s="454"/>
      <c r="O67" s="454"/>
      <c r="P67" s="454"/>
      <c r="Q67" s="454"/>
      <c r="R67" s="454"/>
      <c r="S67" s="4"/>
      <c r="T67" s="4"/>
      <c r="U67" s="4"/>
      <c r="V67" s="4"/>
      <c r="W67" s="4"/>
      <c r="X67" s="455"/>
      <c r="Y67" s="455"/>
      <c r="Z67" s="455"/>
    </row>
    <row r="68" spans="1:26" ht="8.1" customHeight="1">
      <c r="A68" s="4"/>
      <c r="B68" s="54"/>
      <c r="C68" s="54"/>
      <c r="D68" s="54"/>
      <c r="E68" s="54"/>
      <c r="F68" s="54"/>
      <c r="G68" s="54"/>
      <c r="H68" s="54"/>
      <c r="I68" s="54"/>
      <c r="J68" s="54"/>
      <c r="K68" s="54"/>
      <c r="L68" s="54"/>
      <c r="M68" s="54"/>
      <c r="N68" s="54"/>
      <c r="O68" s="54"/>
      <c r="P68" s="54"/>
      <c r="Q68" s="54"/>
      <c r="R68" s="54"/>
      <c r="S68" s="4"/>
      <c r="T68" s="4"/>
      <c r="U68" s="404" t="s">
        <v>501</v>
      </c>
      <c r="V68" s="404"/>
      <c r="W68" s="404"/>
      <c r="X68" s="455"/>
      <c r="Y68" s="455"/>
      <c r="Z68" s="455"/>
    </row>
    <row r="69" spans="1:26" ht="8.1" customHeight="1">
      <c r="A69" s="4"/>
      <c r="B69" s="430" t="s">
        <v>46</v>
      </c>
      <c r="C69" s="430"/>
      <c r="D69" s="430"/>
      <c r="E69" s="430" t="s">
        <v>47</v>
      </c>
      <c r="F69" s="430"/>
      <c r="G69" s="430"/>
      <c r="H69" s="430"/>
      <c r="I69" s="430"/>
      <c r="J69" s="430"/>
      <c r="K69" s="430"/>
      <c r="L69" s="430"/>
      <c r="M69" s="430"/>
      <c r="N69" s="430"/>
      <c r="O69" s="430"/>
      <c r="P69" s="430"/>
      <c r="Q69" s="430"/>
      <c r="R69" s="430"/>
      <c r="S69" s="4"/>
      <c r="T69" s="4"/>
      <c r="U69" s="404"/>
      <c r="V69" s="404"/>
      <c r="W69" s="404"/>
      <c r="X69" s="456"/>
      <c r="Y69" s="456"/>
      <c r="Z69" s="456"/>
    </row>
    <row r="70" spans="1:26" ht="8.1" customHeight="1">
      <c r="A70" s="4"/>
      <c r="B70" s="430"/>
      <c r="C70" s="430"/>
      <c r="D70" s="430"/>
      <c r="E70" s="430"/>
      <c r="F70" s="430"/>
      <c r="G70" s="430"/>
      <c r="H70" s="430"/>
      <c r="I70" s="430"/>
      <c r="J70" s="430"/>
      <c r="K70" s="430"/>
      <c r="L70" s="430"/>
      <c r="M70" s="430"/>
      <c r="N70" s="430"/>
      <c r="O70" s="430"/>
      <c r="P70" s="430"/>
      <c r="Q70" s="430"/>
      <c r="R70" s="430"/>
      <c r="S70" s="4"/>
      <c r="T70" s="4"/>
      <c r="V70" s="26"/>
      <c r="W70" s="26"/>
      <c r="X70" s="26"/>
      <c r="Y70" s="26"/>
      <c r="Z70" s="26"/>
    </row>
    <row r="71" spans="1:26" ht="8.1" customHeight="1">
      <c r="A71" s="4"/>
      <c r="B71" s="42"/>
      <c r="C71" s="40"/>
      <c r="D71" s="40"/>
      <c r="E71" s="40"/>
      <c r="F71" s="40"/>
      <c r="G71" s="40"/>
      <c r="H71" s="40"/>
      <c r="I71" s="40"/>
      <c r="J71" s="40"/>
      <c r="K71" s="40"/>
      <c r="L71" s="40"/>
      <c r="M71" s="40"/>
      <c r="N71" s="40"/>
      <c r="O71" s="40"/>
      <c r="P71" s="40"/>
      <c r="Q71" s="40"/>
      <c r="R71" s="4"/>
      <c r="S71" s="4"/>
      <c r="T71" s="4"/>
      <c r="V71" s="26"/>
      <c r="W71" s="26"/>
      <c r="X71" s="26"/>
      <c r="Y71" s="26"/>
      <c r="Z71" s="26"/>
    </row>
    <row r="72" spans="1:26" ht="8.1" customHeight="1">
      <c r="A72" s="4"/>
      <c r="B72" s="40"/>
      <c r="C72" s="40"/>
      <c r="D72" s="40"/>
      <c r="E72" s="40"/>
      <c r="F72" s="40"/>
      <c r="G72" s="40"/>
      <c r="H72" s="40"/>
      <c r="I72" s="40"/>
      <c r="J72" s="40"/>
      <c r="K72" s="40"/>
      <c r="L72" s="40"/>
      <c r="M72" s="40"/>
      <c r="N72" s="40"/>
      <c r="O72" s="40"/>
      <c r="P72" s="40"/>
      <c r="Q72" s="40"/>
      <c r="R72" s="4"/>
      <c r="S72" s="4"/>
      <c r="T72" s="4"/>
      <c r="V72" s="26"/>
      <c r="W72" s="26"/>
      <c r="X72" s="26"/>
      <c r="Y72" s="26"/>
      <c r="Z72" s="26"/>
    </row>
    <row r="73" spans="1:26" ht="9.9499999999999993" customHeight="1">
      <c r="A73" s="4"/>
      <c r="B73" s="40"/>
      <c r="C73" s="42"/>
      <c r="D73" s="42"/>
      <c r="E73" s="430"/>
      <c r="F73" s="430"/>
      <c r="G73" s="430"/>
      <c r="H73" s="430"/>
      <c r="I73" s="430"/>
      <c r="J73" s="430"/>
      <c r="K73" s="430"/>
      <c r="L73" s="430"/>
      <c r="M73" s="430"/>
      <c r="N73" s="430"/>
      <c r="O73" s="430"/>
      <c r="P73" s="430"/>
      <c r="Q73" s="430"/>
      <c r="R73" s="453"/>
      <c r="S73" s="4"/>
      <c r="T73" s="4"/>
    </row>
    <row r="74" spans="1:26" ht="9.9499999999999993" customHeight="1">
      <c r="A74" s="4"/>
      <c r="B74" s="42"/>
      <c r="C74" s="42"/>
      <c r="D74" s="42"/>
      <c r="E74" s="430"/>
      <c r="F74" s="430"/>
      <c r="G74" s="430"/>
      <c r="H74" s="430"/>
      <c r="I74" s="430"/>
      <c r="J74" s="430"/>
      <c r="K74" s="430"/>
      <c r="L74" s="430"/>
      <c r="M74" s="430"/>
      <c r="N74" s="430"/>
      <c r="O74" s="430"/>
      <c r="P74" s="430"/>
      <c r="Q74" s="430"/>
      <c r="R74" s="453"/>
      <c r="S74" s="4"/>
      <c r="T74" s="4"/>
    </row>
    <row r="75" spans="1:26" ht="9.9499999999999993" customHeight="1">
      <c r="A75" s="4"/>
      <c r="B75" s="42"/>
      <c r="C75" s="40"/>
      <c r="D75" s="40"/>
      <c r="E75" s="40"/>
      <c r="F75" s="40"/>
      <c r="G75" s="40"/>
      <c r="H75" s="4"/>
      <c r="I75" s="4"/>
      <c r="J75" s="4"/>
      <c r="K75" s="4"/>
      <c r="L75" s="4"/>
      <c r="M75" s="4"/>
      <c r="N75" s="4"/>
      <c r="O75" s="4"/>
      <c r="P75" s="4"/>
      <c r="Q75" s="40"/>
      <c r="R75" s="4"/>
      <c r="T75" s="4"/>
    </row>
    <row r="76" spans="1:26" ht="9.9499999999999993" customHeight="1">
      <c r="A76" s="4"/>
      <c r="B76" s="41"/>
      <c r="C76" s="4"/>
      <c r="D76" s="4"/>
      <c r="E76" s="4"/>
      <c r="F76" s="4"/>
      <c r="G76" s="4"/>
      <c r="H76" s="4"/>
      <c r="I76" s="4"/>
      <c r="J76" s="4"/>
      <c r="K76" s="4"/>
      <c r="L76" s="4"/>
      <c r="M76" s="4"/>
      <c r="N76" s="4"/>
      <c r="O76" s="4"/>
      <c r="P76" s="4"/>
      <c r="Q76" s="4"/>
      <c r="R76" s="4"/>
      <c r="T76" s="4"/>
    </row>
    <row r="77" spans="1:26" ht="9.9499999999999993" customHeight="1">
      <c r="A77" s="4"/>
      <c r="B77" s="4"/>
      <c r="C77" s="4"/>
      <c r="D77" s="4"/>
      <c r="E77" s="4"/>
      <c r="F77" s="4"/>
      <c r="G77" s="4"/>
      <c r="H77" s="4"/>
      <c r="I77" s="4"/>
      <c r="J77" s="4"/>
      <c r="K77" s="4"/>
      <c r="L77" s="4"/>
      <c r="M77" s="4"/>
      <c r="N77" s="4"/>
      <c r="O77" s="4"/>
      <c r="P77" s="4"/>
      <c r="Q77" s="4"/>
      <c r="R77" s="4"/>
      <c r="T77" s="4"/>
    </row>
    <row r="78" spans="1:26" ht="9.9499999999999993" customHeight="1">
      <c r="A78" s="4"/>
      <c r="B78" s="4"/>
      <c r="C78" s="4"/>
      <c r="D78" s="4"/>
      <c r="E78" s="4"/>
      <c r="F78" s="4"/>
      <c r="G78" s="4"/>
      <c r="H78" s="4"/>
      <c r="I78" s="4"/>
      <c r="J78" s="4"/>
      <c r="K78" s="4"/>
      <c r="L78" s="4"/>
      <c r="M78" s="4"/>
      <c r="N78" s="4"/>
      <c r="O78" s="4"/>
      <c r="P78" s="4"/>
      <c r="Q78" s="4"/>
      <c r="R78" s="4"/>
      <c r="T78" s="4"/>
    </row>
    <row r="79" spans="1:26" ht="9.9499999999999993" customHeight="1">
      <c r="A79" s="4"/>
      <c r="B79" s="4"/>
      <c r="C79" s="4"/>
      <c r="D79" s="4"/>
      <c r="E79" s="4"/>
      <c r="F79" s="4"/>
      <c r="G79" s="4"/>
      <c r="H79" s="4"/>
      <c r="I79" s="4"/>
      <c r="J79" s="4"/>
      <c r="K79" s="4"/>
      <c r="L79" s="4"/>
      <c r="M79" s="4"/>
      <c r="N79" s="4"/>
      <c r="O79" s="4"/>
      <c r="P79" s="4"/>
      <c r="Q79" s="4"/>
      <c r="T79" s="4"/>
    </row>
    <row r="80" spans="1:26" ht="9.9499999999999993" customHeight="1">
      <c r="A80" s="4"/>
      <c r="B80" s="4"/>
      <c r="C80" s="4"/>
      <c r="D80" s="4"/>
      <c r="E80" s="4"/>
      <c r="F80" s="4"/>
      <c r="G80" s="4"/>
      <c r="H80" s="4"/>
      <c r="I80" s="4"/>
      <c r="J80" s="4"/>
      <c r="K80" s="4"/>
      <c r="L80" s="4"/>
      <c r="M80" s="4"/>
      <c r="N80" s="4"/>
      <c r="O80" s="4"/>
      <c r="P80" s="4"/>
    </row>
    <row r="81" spans="1:7" ht="11.45" customHeight="1">
      <c r="A81" s="4"/>
      <c r="C81" s="4"/>
      <c r="D81" s="4"/>
      <c r="E81" s="4"/>
      <c r="F81" s="4"/>
      <c r="G81" s="4"/>
    </row>
    <row r="82" spans="1:7" ht="11.45" customHeight="1">
      <c r="A82" s="4"/>
    </row>
  </sheetData>
  <mergeCells count="104">
    <mergeCell ref="E73:R74"/>
    <mergeCell ref="E66:R67"/>
    <mergeCell ref="X67:Z69"/>
    <mergeCell ref="U68:W69"/>
    <mergeCell ref="B69:D70"/>
    <mergeCell ref="E69:R70"/>
    <mergeCell ref="X59:Z61"/>
    <mergeCell ref="B60:D61"/>
    <mergeCell ref="E60:S61"/>
    <mergeCell ref="E62:R63"/>
    <mergeCell ref="X63:Z65"/>
    <mergeCell ref="E64:R65"/>
    <mergeCell ref="P47:P49"/>
    <mergeCell ref="D52:P53"/>
    <mergeCell ref="B56:Q57"/>
    <mergeCell ref="B58:J59"/>
    <mergeCell ref="K58:Q59"/>
    <mergeCell ref="P41:P43"/>
    <mergeCell ref="D44:F46"/>
    <mergeCell ref="H44:J46"/>
    <mergeCell ref="L44:N46"/>
    <mergeCell ref="P44:P46"/>
    <mergeCell ref="H41:J43"/>
    <mergeCell ref="L41:N43"/>
    <mergeCell ref="H47:J49"/>
    <mergeCell ref="L47:N49"/>
    <mergeCell ref="D41:F43"/>
    <mergeCell ref="D47:F49"/>
    <mergeCell ref="P35:P37"/>
    <mergeCell ref="D38:F40"/>
    <mergeCell ref="H38:J40"/>
    <mergeCell ref="L38:N40"/>
    <mergeCell ref="P38:P40"/>
    <mergeCell ref="P29:P31"/>
    <mergeCell ref="D32:F34"/>
    <mergeCell ref="H32:J34"/>
    <mergeCell ref="L32:N34"/>
    <mergeCell ref="P32:P34"/>
    <mergeCell ref="H35:J37"/>
    <mergeCell ref="L35:N37"/>
    <mergeCell ref="D29:F31"/>
    <mergeCell ref="H29:J31"/>
    <mergeCell ref="L29:N31"/>
    <mergeCell ref="D35:F37"/>
    <mergeCell ref="Z44:Z48"/>
    <mergeCell ref="X42:X48"/>
    <mergeCell ref="Y42:Y48"/>
    <mergeCell ref="Z9:Z13"/>
    <mergeCell ref="U14:W20"/>
    <mergeCell ref="X14:X20"/>
    <mergeCell ref="Y14:Y20"/>
    <mergeCell ref="Z21:Z22"/>
    <mergeCell ref="Y7:Y13"/>
    <mergeCell ref="X7:X13"/>
    <mergeCell ref="Z14:Z15"/>
    <mergeCell ref="Z16:Z20"/>
    <mergeCell ref="U21:W27"/>
    <mergeCell ref="X21:X27"/>
    <mergeCell ref="Y21:Y27"/>
    <mergeCell ref="Z7:Z8"/>
    <mergeCell ref="B6:S7"/>
    <mergeCell ref="B9:D10"/>
    <mergeCell ref="E9:Q10"/>
    <mergeCell ref="B11:D12"/>
    <mergeCell ref="E11:Q12"/>
    <mergeCell ref="B13:D14"/>
    <mergeCell ref="E13:S14"/>
    <mergeCell ref="Z30:Z34"/>
    <mergeCell ref="X28:X34"/>
    <mergeCell ref="C22:G23"/>
    <mergeCell ref="H22:P23"/>
    <mergeCell ref="D26:F28"/>
    <mergeCell ref="H26:J28"/>
    <mergeCell ref="L26:N28"/>
    <mergeCell ref="P26:P28"/>
    <mergeCell ref="E15:Q16"/>
    <mergeCell ref="B17:D18"/>
    <mergeCell ref="E17:Q18"/>
    <mergeCell ref="B19:D20"/>
    <mergeCell ref="E19:Q20"/>
    <mergeCell ref="U1:Z2"/>
    <mergeCell ref="U60:W61"/>
    <mergeCell ref="U64:W65"/>
    <mergeCell ref="Z5:Z6"/>
    <mergeCell ref="Z51:Z55"/>
    <mergeCell ref="X35:X41"/>
    <mergeCell ref="U49:W55"/>
    <mergeCell ref="Z23:Z27"/>
    <mergeCell ref="U28:W34"/>
    <mergeCell ref="Y28:Y34"/>
    <mergeCell ref="Z28:Z29"/>
    <mergeCell ref="X49:X55"/>
    <mergeCell ref="U35:W41"/>
    <mergeCell ref="Y4:Y6"/>
    <mergeCell ref="U7:W13"/>
    <mergeCell ref="U4:W6"/>
    <mergeCell ref="X4:X6"/>
    <mergeCell ref="Y49:Y55"/>
    <mergeCell ref="Y35:Y41"/>
    <mergeCell ref="Z49:Z50"/>
    <mergeCell ref="U42:W48"/>
    <mergeCell ref="Z35:Z36"/>
    <mergeCell ref="Z37:Z41"/>
    <mergeCell ref="Z42:Z43"/>
  </mergeCells>
  <phoneticPr fontId="2"/>
  <pageMargins left="0.39370078740157483" right="0" top="0.39370078740157483" bottom="0" header="0.51181102362204722" footer="0.51181102362204722"/>
  <pageSetup paperSize="9" orientation="landscape" horizontalDpi="0"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view="pageBreakPreview" zoomScale="75" zoomScaleNormal="100" workbookViewId="0">
      <selection activeCell="B3" sqref="B3:I4"/>
    </sheetView>
  </sheetViews>
  <sheetFormatPr defaultRowHeight="12.75" customHeight="1"/>
  <cols>
    <col min="1" max="1" width="5" style="1" customWidth="1"/>
    <col min="2" max="8" width="9" style="1"/>
    <col min="9" max="9" width="7.625" style="1" customWidth="1"/>
    <col min="10" max="10" width="6.875" style="1" customWidth="1"/>
    <col min="11" max="11" width="13.25" style="1" customWidth="1"/>
    <col min="12" max="12" width="4.75" style="1" customWidth="1"/>
    <col min="13" max="13" width="21.5" style="1" customWidth="1"/>
    <col min="14" max="14" width="35.125" style="1" customWidth="1"/>
    <col min="15" max="16384" width="9" style="1"/>
  </cols>
  <sheetData>
    <row r="1" spans="1:14" ht="12.75" customHeight="1">
      <c r="A1" s="27"/>
      <c r="B1" s="27"/>
      <c r="C1" s="27"/>
      <c r="D1" s="27"/>
      <c r="E1" s="27"/>
      <c r="F1" s="475" t="s">
        <v>76</v>
      </c>
      <c r="G1" s="475"/>
      <c r="H1" s="475"/>
      <c r="I1" s="475"/>
      <c r="J1" s="27"/>
      <c r="K1" s="472" t="s">
        <v>513</v>
      </c>
      <c r="L1" s="472"/>
      <c r="M1" s="472"/>
      <c r="N1" s="472"/>
    </row>
    <row r="2" spans="1:14" ht="12.75" customHeight="1">
      <c r="A2" s="27"/>
      <c r="B2" s="27"/>
      <c r="C2" s="27"/>
      <c r="D2" s="27"/>
      <c r="E2" s="27"/>
      <c r="F2" s="27"/>
      <c r="G2" s="27"/>
      <c r="H2" s="475" t="s">
        <v>105</v>
      </c>
      <c r="I2" s="475"/>
      <c r="J2" s="27"/>
      <c r="K2" s="472"/>
      <c r="L2" s="472"/>
      <c r="M2" s="472"/>
      <c r="N2" s="472"/>
    </row>
    <row r="3" spans="1:14" ht="12.75" customHeight="1">
      <c r="A3" s="27"/>
      <c r="B3" s="473" t="s">
        <v>508</v>
      </c>
      <c r="C3" s="473"/>
      <c r="D3" s="473"/>
      <c r="E3" s="473"/>
      <c r="F3" s="473"/>
      <c r="G3" s="473"/>
      <c r="H3" s="473"/>
      <c r="I3" s="473"/>
      <c r="J3" s="27"/>
      <c r="K3" s="27" t="s">
        <v>28</v>
      </c>
      <c r="L3" s="27"/>
      <c r="M3" s="27"/>
      <c r="N3" s="27"/>
    </row>
    <row r="4" spans="1:14" ht="12.75" customHeight="1">
      <c r="A4" s="27"/>
      <c r="B4" s="473"/>
      <c r="C4" s="473"/>
      <c r="D4" s="473"/>
      <c r="E4" s="473"/>
      <c r="F4" s="473"/>
      <c r="G4" s="473"/>
      <c r="H4" s="473"/>
      <c r="I4" s="473"/>
      <c r="J4" s="27"/>
      <c r="K4" s="82" t="s">
        <v>23</v>
      </c>
      <c r="L4" s="82" t="s">
        <v>26</v>
      </c>
      <c r="M4" s="82" t="s">
        <v>24</v>
      </c>
      <c r="N4" s="82" t="s">
        <v>25</v>
      </c>
    </row>
    <row r="5" spans="1:14" ht="12.75" customHeight="1">
      <c r="A5" s="27"/>
      <c r="B5" s="27"/>
      <c r="C5" s="81"/>
      <c r="D5" s="27"/>
      <c r="E5" s="27"/>
      <c r="F5" s="27"/>
      <c r="G5" s="27"/>
      <c r="H5" s="27"/>
      <c r="I5" s="27"/>
      <c r="J5" s="27"/>
      <c r="K5" s="80" t="s">
        <v>104</v>
      </c>
      <c r="L5" s="79" t="s">
        <v>27</v>
      </c>
      <c r="M5" s="78"/>
      <c r="N5" s="77" t="s">
        <v>7</v>
      </c>
    </row>
    <row r="6" spans="1:14" ht="12.75" customHeight="1">
      <c r="A6" s="27"/>
      <c r="B6" s="27"/>
      <c r="C6" s="27"/>
      <c r="D6" s="27"/>
      <c r="E6" s="27"/>
      <c r="F6" s="27"/>
      <c r="G6" s="27"/>
      <c r="H6" s="27"/>
      <c r="I6" s="27"/>
      <c r="J6" s="27"/>
      <c r="K6" s="457"/>
      <c r="L6" s="457"/>
      <c r="M6" s="460"/>
      <c r="N6" s="72"/>
    </row>
    <row r="7" spans="1:14" ht="12.75" customHeight="1">
      <c r="A7" s="27"/>
      <c r="B7" s="27" t="s">
        <v>1</v>
      </c>
      <c r="C7" s="27"/>
      <c r="D7" s="27"/>
      <c r="E7" s="27"/>
      <c r="F7" s="27"/>
      <c r="G7" s="27"/>
      <c r="H7" s="27"/>
      <c r="I7" s="27"/>
      <c r="J7" s="27"/>
      <c r="K7" s="458"/>
      <c r="L7" s="458"/>
      <c r="M7" s="461"/>
      <c r="N7" s="463"/>
    </row>
    <row r="8" spans="1:14" ht="12.75" customHeight="1">
      <c r="A8" s="27"/>
      <c r="B8" s="27" t="s">
        <v>509</v>
      </c>
      <c r="C8" s="27"/>
      <c r="D8" s="27"/>
      <c r="E8" s="27"/>
      <c r="F8" s="27"/>
      <c r="G8" s="27"/>
      <c r="H8" s="27"/>
      <c r="I8" s="27"/>
      <c r="J8" s="27"/>
      <c r="K8" s="458"/>
      <c r="L8" s="458"/>
      <c r="M8" s="461"/>
      <c r="N8" s="463"/>
    </row>
    <row r="9" spans="1:14" ht="12.75" customHeight="1">
      <c r="A9" s="27"/>
      <c r="B9" s="27"/>
      <c r="C9" s="27"/>
      <c r="D9" s="27"/>
      <c r="E9" s="27"/>
      <c r="F9" s="27"/>
      <c r="G9" s="27"/>
      <c r="H9" s="27"/>
      <c r="I9" s="27"/>
      <c r="J9" s="27"/>
      <c r="K9" s="458"/>
      <c r="L9" s="458"/>
      <c r="M9" s="462"/>
      <c r="N9" s="464"/>
    </row>
    <row r="10" spans="1:14" ht="12.75" customHeight="1">
      <c r="A10" s="27"/>
      <c r="B10" s="27" t="s">
        <v>2</v>
      </c>
      <c r="C10" s="76" t="s">
        <v>510</v>
      </c>
      <c r="D10" s="75"/>
      <c r="E10" s="75"/>
      <c r="F10" s="74"/>
      <c r="G10" s="27"/>
      <c r="H10" s="27"/>
      <c r="I10" s="27"/>
      <c r="J10" s="27"/>
      <c r="K10" s="458"/>
      <c r="L10" s="458"/>
      <c r="M10" s="465"/>
      <c r="N10" s="71"/>
    </row>
    <row r="11" spans="1:14" ht="12.75" customHeight="1">
      <c r="A11" s="27"/>
      <c r="B11" s="27"/>
      <c r="C11" s="27"/>
      <c r="D11" s="27"/>
      <c r="E11" s="27"/>
      <c r="F11" s="27"/>
      <c r="G11" s="27"/>
      <c r="H11" s="27"/>
      <c r="I11" s="27"/>
      <c r="J11" s="27"/>
      <c r="K11" s="458"/>
      <c r="L11" s="458"/>
      <c r="M11" s="461"/>
      <c r="N11" s="467"/>
    </row>
    <row r="12" spans="1:14" ht="12.75" customHeight="1">
      <c r="A12" s="27"/>
      <c r="B12" s="27" t="s">
        <v>3</v>
      </c>
      <c r="C12" s="27" t="s">
        <v>345</v>
      </c>
      <c r="D12" s="27"/>
      <c r="E12" s="27"/>
      <c r="F12" s="27"/>
      <c r="G12" s="27"/>
      <c r="H12" s="27"/>
      <c r="I12" s="27"/>
      <c r="J12" s="27"/>
      <c r="K12" s="458"/>
      <c r="L12" s="458"/>
      <c r="M12" s="461"/>
      <c r="N12" s="463"/>
    </row>
    <row r="13" spans="1:14" ht="12.75" customHeight="1">
      <c r="A13" s="27"/>
      <c r="B13" s="27"/>
      <c r="C13" s="27"/>
      <c r="D13" s="27"/>
      <c r="E13" s="27"/>
      <c r="F13" s="27"/>
      <c r="G13" s="27"/>
      <c r="H13" s="27"/>
      <c r="I13" s="27"/>
      <c r="J13" s="27"/>
      <c r="K13" s="459"/>
      <c r="L13" s="459"/>
      <c r="M13" s="466"/>
      <c r="N13" s="468"/>
    </row>
    <row r="14" spans="1:14" ht="12.75" customHeight="1">
      <c r="A14" s="27"/>
      <c r="B14" s="27" t="s">
        <v>4</v>
      </c>
      <c r="C14" s="474" t="s">
        <v>76</v>
      </c>
      <c r="D14" s="474"/>
      <c r="E14" s="474"/>
      <c r="F14" s="474"/>
      <c r="G14" s="474"/>
      <c r="H14" s="474"/>
      <c r="I14" s="27"/>
      <c r="J14" s="27"/>
      <c r="K14" s="457"/>
      <c r="L14" s="457"/>
      <c r="M14" s="460"/>
      <c r="N14" s="72"/>
    </row>
    <row r="15" spans="1:14" ht="12.75" customHeight="1">
      <c r="A15" s="27"/>
      <c r="B15" s="27"/>
      <c r="C15" s="27"/>
      <c r="D15" s="27"/>
      <c r="E15" s="27"/>
      <c r="F15" s="27"/>
      <c r="G15" s="27"/>
      <c r="H15" s="27"/>
      <c r="I15" s="27"/>
      <c r="J15" s="27"/>
      <c r="K15" s="458"/>
      <c r="L15" s="458"/>
      <c r="M15" s="461"/>
      <c r="N15" s="463"/>
    </row>
    <row r="16" spans="1:14" ht="12.75" customHeight="1">
      <c r="A16" s="27"/>
      <c r="B16" s="27" t="s">
        <v>75</v>
      </c>
      <c r="C16" s="27" t="s">
        <v>74</v>
      </c>
      <c r="D16" s="27"/>
      <c r="E16" s="27"/>
      <c r="F16" s="27"/>
      <c r="G16" s="27"/>
      <c r="H16" s="27"/>
      <c r="I16" s="27"/>
      <c r="J16" s="27"/>
      <c r="K16" s="458"/>
      <c r="L16" s="458"/>
      <c r="M16" s="461"/>
      <c r="N16" s="463"/>
    </row>
    <row r="17" spans="1:14" ht="12.75" customHeight="1">
      <c r="A17" s="27"/>
      <c r="B17" s="27"/>
      <c r="C17" s="27"/>
      <c r="D17" s="27"/>
      <c r="E17" s="27"/>
      <c r="F17" s="27"/>
      <c r="G17" s="27"/>
      <c r="H17" s="27"/>
      <c r="I17" s="27"/>
      <c r="J17" s="27"/>
      <c r="K17" s="458"/>
      <c r="L17" s="458"/>
      <c r="M17" s="462"/>
      <c r="N17" s="464"/>
    </row>
    <row r="18" spans="1:14" ht="12.75" customHeight="1">
      <c r="A18" s="27"/>
      <c r="B18" s="27" t="s">
        <v>86</v>
      </c>
      <c r="C18" s="27" t="s">
        <v>344</v>
      </c>
      <c r="D18" s="27"/>
      <c r="E18" s="27"/>
      <c r="F18" s="27"/>
      <c r="G18" s="27"/>
      <c r="H18" s="27"/>
      <c r="I18" s="27"/>
      <c r="J18" s="27"/>
      <c r="K18" s="458"/>
      <c r="L18" s="458"/>
      <c r="M18" s="465"/>
      <c r="N18" s="71"/>
    </row>
    <row r="19" spans="1:14" ht="12.75" customHeight="1">
      <c r="A19" s="27"/>
      <c r="B19" s="27"/>
      <c r="C19" s="27"/>
      <c r="D19" s="27"/>
      <c r="E19" s="27"/>
      <c r="F19" s="27"/>
      <c r="G19" s="27"/>
      <c r="H19" s="27"/>
      <c r="I19" s="27"/>
      <c r="J19" s="27"/>
      <c r="K19" s="458"/>
      <c r="L19" s="458"/>
      <c r="M19" s="461"/>
      <c r="N19" s="467"/>
    </row>
    <row r="20" spans="1:14" ht="12.75" customHeight="1">
      <c r="A20" s="27"/>
      <c r="B20" s="27" t="s">
        <v>5</v>
      </c>
      <c r="C20" s="27" t="s">
        <v>343</v>
      </c>
      <c r="D20" s="27"/>
      <c r="E20" s="27"/>
      <c r="F20" s="27"/>
      <c r="G20" s="27"/>
      <c r="H20" s="27"/>
      <c r="I20" s="27"/>
      <c r="J20" s="27"/>
      <c r="K20" s="458"/>
      <c r="L20" s="458"/>
      <c r="M20" s="461"/>
      <c r="N20" s="463"/>
    </row>
    <row r="21" spans="1:14" ht="12.75" customHeight="1">
      <c r="A21" s="27"/>
      <c r="B21" s="27"/>
      <c r="C21" s="27"/>
      <c r="D21" s="27"/>
      <c r="E21" s="27"/>
      <c r="F21" s="27"/>
      <c r="G21" s="27"/>
      <c r="H21" s="27"/>
      <c r="I21" s="27"/>
      <c r="J21" s="27"/>
      <c r="K21" s="459"/>
      <c r="L21" s="459"/>
      <c r="M21" s="466"/>
      <c r="N21" s="468"/>
    </row>
    <row r="22" spans="1:14" ht="12.75" customHeight="1">
      <c r="A22" s="27"/>
      <c r="B22" s="27" t="s">
        <v>14</v>
      </c>
      <c r="C22" s="27" t="s">
        <v>342</v>
      </c>
      <c r="D22" s="27"/>
      <c r="E22" s="27"/>
      <c r="F22" s="27"/>
      <c r="G22" s="27"/>
      <c r="H22" s="27"/>
      <c r="I22" s="27"/>
      <c r="J22" s="27"/>
      <c r="K22" s="457"/>
      <c r="L22" s="457"/>
      <c r="M22" s="460"/>
      <c r="N22" s="72"/>
    </row>
    <row r="23" spans="1:14" ht="12.75" customHeight="1">
      <c r="A23" s="27"/>
      <c r="B23" s="27"/>
      <c r="C23" s="27" t="s">
        <v>341</v>
      </c>
      <c r="D23" s="27"/>
      <c r="E23" s="27"/>
      <c r="F23" s="27"/>
      <c r="G23" s="27"/>
      <c r="H23" s="27"/>
      <c r="I23" s="27"/>
      <c r="J23" s="27"/>
      <c r="K23" s="458"/>
      <c r="L23" s="458"/>
      <c r="M23" s="461"/>
      <c r="N23" s="463"/>
    </row>
    <row r="24" spans="1:14" ht="12.75" customHeight="1">
      <c r="A24" s="27"/>
      <c r="B24" s="27"/>
      <c r="C24" s="73" t="s">
        <v>340</v>
      </c>
      <c r="D24" s="27"/>
      <c r="E24" s="27"/>
      <c r="F24" s="27"/>
      <c r="G24" s="27"/>
      <c r="H24" s="27"/>
      <c r="I24" s="27"/>
      <c r="J24" s="27"/>
      <c r="K24" s="458"/>
      <c r="L24" s="458"/>
      <c r="M24" s="461"/>
      <c r="N24" s="463"/>
    </row>
    <row r="25" spans="1:14" ht="13.35" customHeight="1">
      <c r="A25" s="27"/>
      <c r="B25" s="27"/>
      <c r="C25" s="73" t="s">
        <v>339</v>
      </c>
      <c r="D25" s="27"/>
      <c r="E25" s="27"/>
      <c r="F25" s="27"/>
      <c r="G25" s="27"/>
      <c r="H25" s="27"/>
      <c r="I25" s="27"/>
      <c r="J25" s="27"/>
      <c r="K25" s="458"/>
      <c r="L25" s="458"/>
      <c r="M25" s="462"/>
      <c r="N25" s="464"/>
    </row>
    <row r="26" spans="1:14" ht="13.5" customHeight="1">
      <c r="A26" s="27"/>
      <c r="B26" s="27"/>
      <c r="C26" s="27" t="s">
        <v>338</v>
      </c>
      <c r="D26" s="27"/>
      <c r="E26" s="27"/>
      <c r="F26" s="27"/>
      <c r="G26" s="27"/>
      <c r="H26" s="27"/>
      <c r="I26" s="27"/>
      <c r="J26" s="27"/>
      <c r="K26" s="458"/>
      <c r="L26" s="458"/>
      <c r="M26" s="465"/>
      <c r="N26" s="71"/>
    </row>
    <row r="27" spans="1:14" ht="12.75" customHeight="1">
      <c r="A27" s="27"/>
      <c r="B27" s="27"/>
      <c r="C27" s="27"/>
      <c r="D27" s="27"/>
      <c r="E27" s="27"/>
      <c r="F27" s="27"/>
      <c r="G27" s="27"/>
      <c r="H27" s="27"/>
      <c r="I27" s="27"/>
      <c r="J27" s="27"/>
      <c r="K27" s="458"/>
      <c r="L27" s="458"/>
      <c r="M27" s="461"/>
      <c r="N27" s="467"/>
    </row>
    <row r="28" spans="1:14" ht="12.75" customHeight="1">
      <c r="A28" s="27"/>
      <c r="B28" s="27" t="s">
        <v>15</v>
      </c>
      <c r="C28" s="27" t="s">
        <v>337</v>
      </c>
      <c r="D28" s="27"/>
      <c r="E28" s="27"/>
      <c r="F28" s="27"/>
      <c r="G28" s="27"/>
      <c r="H28" s="27"/>
      <c r="I28" s="27"/>
      <c r="J28" s="27"/>
      <c r="K28" s="458"/>
      <c r="L28" s="458"/>
      <c r="M28" s="461"/>
      <c r="N28" s="463"/>
    </row>
    <row r="29" spans="1:14" ht="12.75" customHeight="1">
      <c r="A29" s="27"/>
      <c r="B29" s="27"/>
      <c r="C29" s="27"/>
      <c r="D29" s="27"/>
      <c r="E29" s="27"/>
      <c r="F29" s="27"/>
      <c r="G29" s="27"/>
      <c r="H29" s="27"/>
      <c r="I29" s="27"/>
      <c r="J29" s="27"/>
      <c r="K29" s="459"/>
      <c r="L29" s="459"/>
      <c r="M29" s="466"/>
      <c r="N29" s="468"/>
    </row>
    <row r="30" spans="1:14" ht="12.75" customHeight="1">
      <c r="A30" s="27"/>
      <c r="B30" s="27"/>
      <c r="C30" s="27" t="s">
        <v>16</v>
      </c>
      <c r="D30" s="27"/>
      <c r="E30" s="27"/>
      <c r="F30" s="27"/>
      <c r="G30" s="27"/>
      <c r="H30" s="27"/>
      <c r="I30" s="27"/>
      <c r="J30" s="27"/>
      <c r="K30" s="457"/>
      <c r="L30" s="457"/>
      <c r="M30" s="460"/>
      <c r="N30" s="72"/>
    </row>
    <row r="31" spans="1:14" ht="12.75" customHeight="1">
      <c r="A31" s="27"/>
      <c r="B31" s="27"/>
      <c r="C31" s="27"/>
      <c r="D31" s="27"/>
      <c r="E31" s="27"/>
      <c r="F31" s="27"/>
      <c r="G31" s="27"/>
      <c r="H31" s="27"/>
      <c r="I31" s="27"/>
      <c r="J31" s="27"/>
      <c r="K31" s="458"/>
      <c r="L31" s="458"/>
      <c r="M31" s="461"/>
      <c r="N31" s="463"/>
    </row>
    <row r="32" spans="1:14" ht="12.75" customHeight="1">
      <c r="A32" s="27"/>
      <c r="B32" s="27" t="s">
        <v>17</v>
      </c>
      <c r="C32" s="27" t="s">
        <v>336</v>
      </c>
      <c r="D32" s="29"/>
      <c r="E32" s="27"/>
      <c r="F32" s="27"/>
      <c r="G32" s="27"/>
      <c r="H32" s="27"/>
      <c r="I32" s="27"/>
      <c r="J32" s="27"/>
      <c r="K32" s="458"/>
      <c r="L32" s="458"/>
      <c r="M32" s="461"/>
      <c r="N32" s="463"/>
    </row>
    <row r="33" spans="1:14" ht="12.75" customHeight="1">
      <c r="A33" s="27"/>
      <c r="B33" s="27"/>
      <c r="C33" s="27"/>
      <c r="D33" s="29"/>
      <c r="E33" s="27"/>
      <c r="F33" s="27"/>
      <c r="G33" s="27"/>
      <c r="H33" s="27"/>
      <c r="I33" s="27"/>
      <c r="J33" s="27"/>
      <c r="K33" s="458"/>
      <c r="L33" s="458"/>
      <c r="M33" s="462"/>
      <c r="N33" s="464"/>
    </row>
    <row r="34" spans="1:14" ht="12.75" customHeight="1">
      <c r="A34" s="27"/>
      <c r="B34" s="27" t="s">
        <v>18</v>
      </c>
      <c r="C34" s="27" t="s">
        <v>19</v>
      </c>
      <c r="D34" s="29"/>
      <c r="E34" s="27"/>
      <c r="F34" s="27"/>
      <c r="G34" s="27"/>
      <c r="H34" s="27"/>
      <c r="I34" s="27"/>
      <c r="J34" s="27"/>
      <c r="K34" s="458"/>
      <c r="L34" s="458"/>
      <c r="M34" s="465"/>
      <c r="N34" s="71"/>
    </row>
    <row r="35" spans="1:14" ht="12.75" customHeight="1">
      <c r="A35" s="27"/>
      <c r="B35" s="27"/>
      <c r="C35" s="27"/>
      <c r="D35" s="29"/>
      <c r="E35" s="27"/>
      <c r="F35" s="27"/>
      <c r="G35" s="27"/>
      <c r="H35" s="27"/>
      <c r="I35" s="27"/>
      <c r="J35" s="27"/>
      <c r="K35" s="458"/>
      <c r="L35" s="458"/>
      <c r="M35" s="461"/>
      <c r="N35" s="467"/>
    </row>
    <row r="36" spans="1:14" ht="12.75" customHeight="1">
      <c r="A36" s="27"/>
      <c r="B36" s="27" t="s">
        <v>20</v>
      </c>
      <c r="C36" s="27" t="s">
        <v>335</v>
      </c>
      <c r="D36" s="29"/>
      <c r="E36" s="27"/>
      <c r="F36" s="27"/>
      <c r="G36" s="27"/>
      <c r="H36" s="27"/>
      <c r="I36" s="27"/>
      <c r="J36" s="27"/>
      <c r="K36" s="458"/>
      <c r="L36" s="458"/>
      <c r="M36" s="461"/>
      <c r="N36" s="463"/>
    </row>
    <row r="37" spans="1:14" ht="12.75" customHeight="1">
      <c r="A37" s="27"/>
      <c r="B37" s="27"/>
      <c r="C37" s="27"/>
      <c r="D37" s="29"/>
      <c r="E37" s="27"/>
      <c r="F37" s="27"/>
      <c r="G37" s="27"/>
      <c r="H37" s="27"/>
      <c r="I37" s="27"/>
      <c r="J37" s="27"/>
      <c r="K37" s="459"/>
      <c r="L37" s="459"/>
      <c r="M37" s="466"/>
      <c r="N37" s="468"/>
    </row>
    <row r="38" spans="1:14" ht="12.75" customHeight="1">
      <c r="A38" s="27"/>
      <c r="B38" s="27" t="s">
        <v>10</v>
      </c>
      <c r="C38" s="27" t="s">
        <v>511</v>
      </c>
      <c r="D38" s="29"/>
      <c r="E38" s="27"/>
      <c r="F38" s="27"/>
      <c r="G38" s="27"/>
      <c r="H38" s="27"/>
      <c r="I38" s="27"/>
      <c r="J38" s="27"/>
      <c r="K38" s="457"/>
      <c r="L38" s="457"/>
      <c r="M38" s="460"/>
      <c r="N38" s="72"/>
    </row>
    <row r="39" spans="1:14" ht="12.75" customHeight="1">
      <c r="A39" s="27"/>
      <c r="B39" s="27"/>
      <c r="C39" s="27"/>
      <c r="D39" s="29"/>
      <c r="E39" s="27"/>
      <c r="F39" s="27"/>
      <c r="G39" s="27"/>
      <c r="H39" s="27"/>
      <c r="I39" s="27"/>
      <c r="J39" s="27"/>
      <c r="K39" s="458"/>
      <c r="L39" s="458"/>
      <c r="M39" s="461"/>
      <c r="N39" s="463"/>
    </row>
    <row r="40" spans="1:14" ht="12.75" customHeight="1">
      <c r="A40" s="27"/>
      <c r="B40" s="27" t="s">
        <v>6</v>
      </c>
      <c r="C40" s="27" t="s">
        <v>299</v>
      </c>
      <c r="D40" s="29"/>
      <c r="E40" s="27"/>
      <c r="F40" s="27"/>
      <c r="G40" s="27"/>
      <c r="H40" s="27"/>
      <c r="I40" s="27"/>
      <c r="J40" s="27"/>
      <c r="K40" s="458"/>
      <c r="L40" s="458"/>
      <c r="M40" s="461"/>
      <c r="N40" s="463"/>
    </row>
    <row r="41" spans="1:14" ht="12.75" customHeight="1">
      <c r="A41" s="27"/>
      <c r="B41" s="27"/>
      <c r="C41" s="27"/>
      <c r="D41" s="29"/>
      <c r="E41" s="27"/>
      <c r="F41" s="27"/>
      <c r="G41" s="27"/>
      <c r="H41" s="27"/>
      <c r="I41" s="27"/>
      <c r="J41" s="27"/>
      <c r="K41" s="458"/>
      <c r="L41" s="458"/>
      <c r="M41" s="462"/>
      <c r="N41" s="464"/>
    </row>
    <row r="42" spans="1:14" ht="12.75" customHeight="1">
      <c r="A42" s="27"/>
      <c r="B42" s="27" t="s">
        <v>68</v>
      </c>
      <c r="C42" s="27" t="s">
        <v>67</v>
      </c>
      <c r="D42" s="29"/>
      <c r="E42" s="27"/>
      <c r="F42" s="27"/>
      <c r="G42" s="27"/>
      <c r="H42" s="27"/>
      <c r="I42" s="27"/>
      <c r="J42" s="27"/>
      <c r="K42" s="458"/>
      <c r="L42" s="458"/>
      <c r="M42" s="465"/>
      <c r="N42" s="71"/>
    </row>
    <row r="43" spans="1:14" ht="12.75" customHeight="1">
      <c r="A43" s="27"/>
      <c r="B43" s="27"/>
      <c r="C43" s="38"/>
      <c r="D43" s="37"/>
      <c r="E43" s="37"/>
      <c r="F43" s="36"/>
      <c r="G43" s="27"/>
      <c r="H43" s="27"/>
      <c r="I43" s="27"/>
      <c r="J43" s="27"/>
      <c r="K43" s="458"/>
      <c r="L43" s="458"/>
      <c r="M43" s="461"/>
      <c r="N43" s="467"/>
    </row>
    <row r="44" spans="1:14" ht="12.75" customHeight="1">
      <c r="A44" s="27"/>
      <c r="B44" s="27"/>
      <c r="C44" s="35" t="s">
        <v>66</v>
      </c>
      <c r="D44" s="29"/>
      <c r="E44" s="29"/>
      <c r="F44" s="34"/>
      <c r="G44" s="27"/>
      <c r="H44" s="27"/>
      <c r="I44" s="27"/>
      <c r="J44" s="27"/>
      <c r="K44" s="458"/>
      <c r="L44" s="458"/>
      <c r="M44" s="461"/>
      <c r="N44" s="463"/>
    </row>
    <row r="45" spans="1:14" ht="12.75" customHeight="1">
      <c r="A45" s="27"/>
      <c r="B45" s="27"/>
      <c r="C45" s="35" t="s">
        <v>65</v>
      </c>
      <c r="D45" s="29"/>
      <c r="E45" s="29"/>
      <c r="F45" s="34"/>
      <c r="G45" s="27"/>
      <c r="H45" s="27"/>
      <c r="I45" s="27"/>
      <c r="J45" s="27"/>
      <c r="K45" s="459"/>
      <c r="L45" s="459"/>
      <c r="M45" s="466"/>
      <c r="N45" s="468"/>
    </row>
    <row r="46" spans="1:14" ht="12.75" customHeight="1">
      <c r="A46" s="27"/>
      <c r="B46" s="27"/>
      <c r="C46" s="35" t="s">
        <v>64</v>
      </c>
      <c r="D46" s="29"/>
      <c r="E46" s="29"/>
      <c r="F46" s="34"/>
      <c r="G46" s="27"/>
      <c r="H46" s="27"/>
      <c r="I46" s="27"/>
      <c r="J46" s="27"/>
      <c r="K46" s="27" t="s">
        <v>8</v>
      </c>
      <c r="L46" s="27"/>
      <c r="M46" s="27"/>
      <c r="N46" s="70" t="s">
        <v>512</v>
      </c>
    </row>
    <row r="47" spans="1:14" ht="12.75" customHeight="1">
      <c r="A47" s="27"/>
      <c r="B47" s="27"/>
      <c r="C47" s="35" t="s">
        <v>63</v>
      </c>
      <c r="D47" s="29"/>
      <c r="E47" s="29"/>
      <c r="F47" s="34"/>
      <c r="G47" s="27"/>
      <c r="H47" s="27"/>
      <c r="I47" s="27"/>
      <c r="J47" s="27"/>
      <c r="K47" s="27"/>
      <c r="L47" s="27"/>
      <c r="M47" s="469"/>
      <c r="N47" s="469"/>
    </row>
    <row r="48" spans="1:14" ht="12.75" customHeight="1">
      <c r="A48" s="27"/>
      <c r="B48" s="27"/>
      <c r="C48" s="32"/>
      <c r="D48" s="31"/>
      <c r="E48" s="31"/>
      <c r="F48" s="30"/>
      <c r="G48" s="27"/>
      <c r="H48" s="27"/>
      <c r="I48" s="27"/>
      <c r="J48" s="27"/>
      <c r="K48" s="27" t="s">
        <v>11</v>
      </c>
      <c r="L48" s="27"/>
      <c r="M48" s="470"/>
      <c r="N48" s="470"/>
    </row>
    <row r="49" spans="1:14" ht="12.75" customHeight="1">
      <c r="A49" s="27"/>
      <c r="B49" s="27"/>
      <c r="C49" s="27"/>
      <c r="D49" s="29"/>
      <c r="E49" s="27"/>
      <c r="F49" s="27"/>
      <c r="G49" s="27"/>
      <c r="H49" s="27"/>
      <c r="I49" s="27"/>
      <c r="J49" s="27"/>
      <c r="K49" s="27"/>
      <c r="L49" s="27"/>
      <c r="M49" s="471"/>
      <c r="N49" s="471"/>
    </row>
    <row r="50" spans="1:14" ht="12.75" customHeight="1">
      <c r="A50" s="27"/>
      <c r="B50" s="27" t="s">
        <v>9</v>
      </c>
      <c r="C50" s="4" t="s">
        <v>334</v>
      </c>
      <c r="D50" s="28"/>
      <c r="E50" s="4"/>
      <c r="F50" s="4"/>
      <c r="G50" s="4"/>
      <c r="H50" s="4"/>
      <c r="I50" s="27"/>
      <c r="J50" s="27"/>
      <c r="K50" s="27" t="s">
        <v>12</v>
      </c>
      <c r="L50" s="27"/>
      <c r="M50" s="470"/>
      <c r="N50" s="470"/>
    </row>
    <row r="51" spans="1:14" ht="12.75" customHeight="1">
      <c r="A51" s="27"/>
      <c r="B51" s="27"/>
      <c r="C51" s="4"/>
      <c r="D51" s="28"/>
      <c r="E51" s="4" t="s">
        <v>61</v>
      </c>
      <c r="F51" s="4"/>
      <c r="G51" s="4"/>
      <c r="H51" s="4"/>
      <c r="I51" s="27"/>
      <c r="J51" s="27"/>
      <c r="K51" s="27"/>
      <c r="L51" s="27"/>
      <c r="M51" s="471"/>
      <c r="N51" s="471"/>
    </row>
    <row r="52" spans="1:14" ht="12.75" customHeight="1">
      <c r="A52" s="27"/>
      <c r="B52" s="27"/>
      <c r="C52" s="27"/>
      <c r="D52" s="27"/>
      <c r="E52" s="27"/>
      <c r="F52" s="27"/>
      <c r="G52" s="27"/>
      <c r="H52" s="27"/>
      <c r="I52" s="27"/>
      <c r="J52" s="27"/>
      <c r="K52" s="27" t="s">
        <v>270</v>
      </c>
      <c r="L52" s="27"/>
      <c r="M52" s="470"/>
      <c r="N52" s="470"/>
    </row>
    <row r="53" spans="1:14" ht="12.75" customHeight="1">
      <c r="A53" s="27"/>
      <c r="B53" s="27" t="s">
        <v>21</v>
      </c>
      <c r="C53" s="27" t="s">
        <v>22</v>
      </c>
      <c r="D53" s="27"/>
      <c r="E53" s="27"/>
      <c r="F53" s="27"/>
      <c r="G53" s="27"/>
      <c r="H53" s="27"/>
      <c r="I53" s="27"/>
      <c r="J53" s="27"/>
      <c r="K53" s="27"/>
      <c r="L53" s="27"/>
      <c r="M53" s="27"/>
      <c r="N53" s="27"/>
    </row>
    <row r="54" spans="1:14" ht="12.75" customHeight="1">
      <c r="A54" s="27"/>
      <c r="B54" s="27"/>
      <c r="C54" s="27"/>
      <c r="D54" s="27"/>
      <c r="E54" s="27"/>
      <c r="F54" s="27"/>
      <c r="G54" s="27"/>
      <c r="H54" s="27"/>
      <c r="I54" s="27"/>
      <c r="J54" s="27"/>
      <c r="K54" s="27" t="s">
        <v>45</v>
      </c>
      <c r="L54" s="27"/>
      <c r="M54" s="27"/>
      <c r="N54" s="27"/>
    </row>
    <row r="55" spans="1:14" ht="12.75" customHeight="1">
      <c r="A55" s="27"/>
      <c r="I55" s="27"/>
      <c r="J55" s="27"/>
      <c r="K55" s="27"/>
      <c r="L55" s="27"/>
      <c r="M55" s="27"/>
      <c r="N55" s="27"/>
    </row>
    <row r="56" spans="1:14" ht="12.75" customHeight="1">
      <c r="A56" s="27"/>
      <c r="I56" s="27"/>
      <c r="J56" s="27"/>
      <c r="K56" s="27"/>
      <c r="L56" s="27"/>
      <c r="M56" s="27"/>
      <c r="N56" s="27"/>
    </row>
    <row r="57" spans="1:14" ht="12.75" customHeight="1">
      <c r="J57" s="27"/>
    </row>
  </sheetData>
  <mergeCells count="38">
    <mergeCell ref="B3:I4"/>
    <mergeCell ref="C14:H14"/>
    <mergeCell ref="F1:I1"/>
    <mergeCell ref="H2:I2"/>
    <mergeCell ref="K14:K21"/>
    <mergeCell ref="N15:N17"/>
    <mergeCell ref="M18:M21"/>
    <mergeCell ref="N19:N21"/>
    <mergeCell ref="K22:K29"/>
    <mergeCell ref="L22:L29"/>
    <mergeCell ref="M22:M25"/>
    <mergeCell ref="M51:N52"/>
    <mergeCell ref="K1:N2"/>
    <mergeCell ref="M6:M9"/>
    <mergeCell ref="K6:K13"/>
    <mergeCell ref="L6:L13"/>
    <mergeCell ref="L14:L21"/>
    <mergeCell ref="N7:N9"/>
    <mergeCell ref="M10:M13"/>
    <mergeCell ref="N11:N13"/>
    <mergeCell ref="M14:M17"/>
    <mergeCell ref="N23:N25"/>
    <mergeCell ref="M26:M29"/>
    <mergeCell ref="N27:N29"/>
    <mergeCell ref="K30:K37"/>
    <mergeCell ref="L30:L37"/>
    <mergeCell ref="M30:M33"/>
    <mergeCell ref="N31:N33"/>
    <mergeCell ref="M34:M37"/>
    <mergeCell ref="N35:N37"/>
    <mergeCell ref="M47:N48"/>
    <mergeCell ref="M49:N50"/>
    <mergeCell ref="K38:K45"/>
    <mergeCell ref="L38:L45"/>
    <mergeCell ref="M38:M41"/>
    <mergeCell ref="N39:N41"/>
    <mergeCell ref="M42:M45"/>
    <mergeCell ref="N43:N45"/>
  </mergeCells>
  <phoneticPr fontId="2"/>
  <pageMargins left="0.39370078740157483" right="0.19685039370078741" top="0.19685039370078741" bottom="0.19685039370078741" header="0.51181102362204722" footer="0.51181102362204722"/>
  <pageSetup paperSize="9" scale="90" orientation="landscape" verticalDpi="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2"/>
  <sheetViews>
    <sheetView view="pageBreakPreview" zoomScaleNormal="50" zoomScaleSheetLayoutView="100" workbookViewId="0">
      <selection activeCell="A6" sqref="A6:XFD55"/>
    </sheetView>
  </sheetViews>
  <sheetFormatPr defaultRowHeight="11.45" customHeight="1"/>
  <cols>
    <col min="1" max="1" width="1.875" style="2" customWidth="1"/>
    <col min="2" max="2" width="1.625" style="2" customWidth="1"/>
    <col min="3" max="3" width="3.625" style="2" customWidth="1"/>
    <col min="4" max="4" width="4" style="2" customWidth="1"/>
    <col min="5" max="5" width="3.625" style="2" customWidth="1"/>
    <col min="6" max="6" width="2.25" style="2" customWidth="1"/>
    <col min="7" max="7" width="4" style="2" customWidth="1"/>
    <col min="8" max="8" width="3.625" style="2" customWidth="1"/>
    <col min="9" max="9" width="4.875" style="2" customWidth="1"/>
    <col min="10" max="10" width="1.875" style="2" customWidth="1"/>
    <col min="11" max="11" width="3.625" style="2" customWidth="1"/>
    <col min="12" max="12" width="5.5" style="2" customWidth="1"/>
    <col min="13" max="13" width="4.875" style="2" customWidth="1"/>
    <col min="14" max="14" width="1.625" style="2" customWidth="1"/>
    <col min="15" max="15" width="1.875" style="2" customWidth="1"/>
    <col min="16" max="16" width="8.875" style="2" customWidth="1"/>
    <col min="17" max="17" width="1.625" style="2" customWidth="1"/>
    <col min="18" max="18" width="2.75" style="2" customWidth="1"/>
    <col min="19" max="19" width="3.625" style="2" customWidth="1"/>
    <col min="20" max="20" width="4.5" style="2" customWidth="1"/>
    <col min="21" max="21" width="6.25" style="2" customWidth="1"/>
    <col min="22" max="23" width="6.625" style="2" customWidth="1"/>
    <col min="24" max="24" width="7.5" style="2" customWidth="1"/>
    <col min="25" max="25" width="5" style="2" customWidth="1"/>
    <col min="26" max="26" width="33" style="2" customWidth="1"/>
    <col min="27" max="16384" width="9" style="2"/>
  </cols>
  <sheetData>
    <row r="1" spans="1:26" ht="13.5" customHeight="1">
      <c r="A1" s="4"/>
      <c r="B1" s="4"/>
      <c r="C1" s="4"/>
      <c r="D1" s="4"/>
      <c r="E1" s="4"/>
      <c r="F1" s="4"/>
      <c r="G1" s="4"/>
      <c r="H1" s="4"/>
      <c r="I1" s="4"/>
      <c r="J1" s="4"/>
      <c r="K1" s="54"/>
      <c r="L1" s="54"/>
      <c r="M1" s="54"/>
      <c r="N1" s="54"/>
      <c r="O1" s="54"/>
      <c r="P1" s="54"/>
      <c r="Q1" s="54"/>
      <c r="R1" s="128" t="s">
        <v>208</v>
      </c>
      <c r="S1" s="163"/>
      <c r="T1" s="4"/>
      <c r="U1" s="306" t="s">
        <v>527</v>
      </c>
      <c r="V1" s="306"/>
      <c r="W1" s="306"/>
      <c r="X1" s="306"/>
      <c r="Y1" s="306"/>
      <c r="Z1" s="306"/>
    </row>
    <row r="2" spans="1:26" ht="13.5" customHeight="1">
      <c r="A2" s="4"/>
      <c r="B2" s="4"/>
      <c r="C2" s="4"/>
      <c r="D2" s="4"/>
      <c r="E2" s="4"/>
      <c r="F2" s="4"/>
      <c r="G2" s="4"/>
      <c r="H2" s="4"/>
      <c r="I2" s="4"/>
      <c r="J2" s="4"/>
      <c r="K2" s="54"/>
      <c r="L2" s="54"/>
      <c r="M2" s="54"/>
      <c r="N2" s="54"/>
      <c r="O2" s="54"/>
      <c r="P2" s="54"/>
      <c r="Q2" s="54"/>
      <c r="R2" s="128" t="s">
        <v>117</v>
      </c>
      <c r="S2" s="163"/>
      <c r="T2" s="4"/>
      <c r="U2" s="306"/>
      <c r="V2" s="306"/>
      <c r="W2" s="306"/>
      <c r="X2" s="306"/>
      <c r="Y2" s="306"/>
      <c r="Z2" s="306"/>
    </row>
    <row r="3" spans="1:26" ht="19.5" customHeight="1">
      <c r="A3" s="4"/>
      <c r="B3" s="131" t="s">
        <v>522</v>
      </c>
      <c r="C3" s="131"/>
      <c r="D3" s="131"/>
      <c r="E3" s="131"/>
      <c r="F3" s="131"/>
      <c r="G3" s="131"/>
      <c r="H3" s="131"/>
      <c r="I3" s="131"/>
      <c r="J3" s="131"/>
      <c r="K3" s="131"/>
      <c r="L3" s="131"/>
      <c r="M3" s="131"/>
      <c r="N3" s="131"/>
      <c r="O3" s="131"/>
      <c r="P3" s="131"/>
      <c r="Q3" s="131"/>
      <c r="R3" s="4"/>
      <c r="S3" s="4"/>
      <c r="T3" s="4"/>
      <c r="U3" s="270" t="s">
        <v>355</v>
      </c>
      <c r="V3" s="180"/>
      <c r="W3" s="180"/>
      <c r="X3" s="180"/>
      <c r="Y3" s="180"/>
      <c r="Z3" s="180"/>
    </row>
    <row r="4" spans="1:26" ht="9" customHeight="1">
      <c r="A4" s="4"/>
      <c r="B4" s="131"/>
      <c r="C4" s="131"/>
      <c r="D4" s="131"/>
      <c r="E4" s="131"/>
      <c r="F4" s="131"/>
      <c r="G4" s="131"/>
      <c r="H4" s="131"/>
      <c r="I4" s="131"/>
      <c r="J4" s="131"/>
      <c r="K4" s="131"/>
      <c r="L4" s="131"/>
      <c r="M4" s="131"/>
      <c r="N4" s="131"/>
      <c r="O4" s="131"/>
      <c r="P4" s="131"/>
      <c r="Q4" s="131"/>
      <c r="R4" s="8"/>
      <c r="S4" s="8"/>
      <c r="T4" s="4"/>
      <c r="U4" s="361" t="s">
        <v>207</v>
      </c>
      <c r="V4" s="424"/>
      <c r="W4" s="425"/>
      <c r="X4" s="422" t="s">
        <v>354</v>
      </c>
      <c r="Y4" s="422" t="s">
        <v>78</v>
      </c>
      <c r="Z4" s="53" t="s">
        <v>514</v>
      </c>
    </row>
    <row r="5" spans="1:26" ht="12.75" customHeight="1">
      <c r="A5" s="4"/>
      <c r="B5" s="54" t="s">
        <v>353</v>
      </c>
      <c r="C5" s="54"/>
      <c r="D5" s="54"/>
      <c r="E5" s="54"/>
      <c r="F5" s="54"/>
      <c r="G5" s="54"/>
      <c r="H5" s="54"/>
      <c r="I5" s="54"/>
      <c r="J5" s="54"/>
      <c r="K5" s="54"/>
      <c r="L5" s="54"/>
      <c r="M5" s="54"/>
      <c r="N5" s="54"/>
      <c r="O5" s="54"/>
      <c r="P5" s="54"/>
      <c r="Q5" s="54"/>
      <c r="R5" s="8"/>
      <c r="S5" s="8"/>
      <c r="T5" s="4"/>
      <c r="U5" s="426"/>
      <c r="V5" s="427"/>
      <c r="W5" s="428"/>
      <c r="X5" s="405"/>
      <c r="Y5" s="405"/>
      <c r="Z5" s="405" t="s">
        <v>89</v>
      </c>
    </row>
    <row r="6" spans="1:26" ht="7.35" customHeight="1">
      <c r="A6" s="4"/>
      <c r="B6" s="430" t="s">
        <v>352</v>
      </c>
      <c r="C6" s="430"/>
      <c r="D6" s="430"/>
      <c r="E6" s="430"/>
      <c r="F6" s="430"/>
      <c r="G6" s="430"/>
      <c r="H6" s="430"/>
      <c r="I6" s="430"/>
      <c r="J6" s="430"/>
      <c r="K6" s="430"/>
      <c r="L6" s="430"/>
      <c r="M6" s="430"/>
      <c r="N6" s="430"/>
      <c r="O6" s="430"/>
      <c r="P6" s="430"/>
      <c r="Q6" s="430"/>
      <c r="R6" s="430"/>
      <c r="S6" s="430"/>
      <c r="T6" s="4"/>
      <c r="U6" s="363"/>
      <c r="V6" s="429"/>
      <c r="W6" s="364"/>
      <c r="X6" s="423"/>
      <c r="Y6" s="423"/>
      <c r="Z6" s="405"/>
    </row>
    <row r="7" spans="1:26" ht="7.35" customHeight="1">
      <c r="A7" s="4"/>
      <c r="B7" s="430"/>
      <c r="C7" s="430"/>
      <c r="D7" s="430"/>
      <c r="E7" s="430"/>
      <c r="F7" s="430"/>
      <c r="G7" s="430"/>
      <c r="H7" s="430"/>
      <c r="I7" s="430"/>
      <c r="J7" s="430"/>
      <c r="K7" s="430"/>
      <c r="L7" s="430"/>
      <c r="M7" s="430"/>
      <c r="N7" s="430"/>
      <c r="O7" s="430"/>
      <c r="P7" s="430"/>
      <c r="Q7" s="430"/>
      <c r="R7" s="430"/>
      <c r="S7" s="430"/>
      <c r="T7" s="4"/>
      <c r="U7" s="412"/>
      <c r="V7" s="413"/>
      <c r="W7" s="414"/>
      <c r="X7" s="409"/>
      <c r="Y7" s="432"/>
      <c r="Z7" s="409"/>
    </row>
    <row r="8" spans="1:26" ht="7.35" customHeight="1">
      <c r="A8" s="4"/>
      <c r="B8" s="54"/>
      <c r="C8" s="54"/>
      <c r="D8" s="54"/>
      <c r="E8" s="54"/>
      <c r="F8" s="54"/>
      <c r="G8" s="54"/>
      <c r="H8" s="54"/>
      <c r="I8" s="54"/>
      <c r="J8" s="54"/>
      <c r="K8" s="54"/>
      <c r="L8" s="54"/>
      <c r="M8" s="54"/>
      <c r="N8" s="54"/>
      <c r="O8" s="54"/>
      <c r="P8" s="54"/>
      <c r="Q8" s="54"/>
      <c r="R8" s="40"/>
      <c r="S8" s="52"/>
      <c r="T8" s="4"/>
      <c r="U8" s="415"/>
      <c r="V8" s="416"/>
      <c r="W8" s="417"/>
      <c r="X8" s="410"/>
      <c r="Y8" s="410"/>
      <c r="Z8" s="421"/>
    </row>
    <row r="9" spans="1:26" ht="7.35" customHeight="1">
      <c r="A9" s="4"/>
      <c r="B9" s="430" t="s">
        <v>88</v>
      </c>
      <c r="C9" s="430"/>
      <c r="D9" s="430"/>
      <c r="E9" s="431" t="s">
        <v>523</v>
      </c>
      <c r="F9" s="431"/>
      <c r="G9" s="431"/>
      <c r="H9" s="431"/>
      <c r="I9" s="431"/>
      <c r="J9" s="431"/>
      <c r="K9" s="431"/>
      <c r="L9" s="431"/>
      <c r="M9" s="431"/>
      <c r="N9" s="431"/>
      <c r="O9" s="431"/>
      <c r="P9" s="431"/>
      <c r="Q9" s="431"/>
      <c r="R9" s="40"/>
      <c r="S9" s="4"/>
      <c r="T9" s="4"/>
      <c r="U9" s="415"/>
      <c r="V9" s="416"/>
      <c r="W9" s="417"/>
      <c r="X9" s="410"/>
      <c r="Y9" s="410"/>
      <c r="Z9" s="406"/>
    </row>
    <row r="10" spans="1:26" ht="7.35" customHeight="1">
      <c r="A10" s="4"/>
      <c r="B10" s="430"/>
      <c r="C10" s="430"/>
      <c r="D10" s="430"/>
      <c r="E10" s="431"/>
      <c r="F10" s="431"/>
      <c r="G10" s="431"/>
      <c r="H10" s="431"/>
      <c r="I10" s="431"/>
      <c r="J10" s="431"/>
      <c r="K10" s="431"/>
      <c r="L10" s="431"/>
      <c r="M10" s="431"/>
      <c r="N10" s="431"/>
      <c r="O10" s="431"/>
      <c r="P10" s="431"/>
      <c r="Q10" s="431"/>
      <c r="R10" s="40"/>
      <c r="S10" s="4"/>
      <c r="T10" s="4"/>
      <c r="U10" s="415"/>
      <c r="V10" s="416"/>
      <c r="W10" s="417"/>
      <c r="X10" s="410"/>
      <c r="Y10" s="410"/>
      <c r="Z10" s="407"/>
    </row>
    <row r="11" spans="1:26" ht="7.35" customHeight="1">
      <c r="A11" s="4"/>
      <c r="B11" s="430" t="s">
        <v>4</v>
      </c>
      <c r="C11" s="430"/>
      <c r="D11" s="430"/>
      <c r="E11" s="430" t="s">
        <v>87</v>
      </c>
      <c r="F11" s="430"/>
      <c r="G11" s="430"/>
      <c r="H11" s="430"/>
      <c r="I11" s="430"/>
      <c r="J11" s="430"/>
      <c r="K11" s="430"/>
      <c r="L11" s="430"/>
      <c r="M11" s="430"/>
      <c r="N11" s="430"/>
      <c r="O11" s="430"/>
      <c r="P11" s="430"/>
      <c r="Q11" s="430"/>
      <c r="R11" s="40"/>
      <c r="S11" s="4"/>
      <c r="T11" s="4"/>
      <c r="U11" s="415"/>
      <c r="V11" s="416"/>
      <c r="W11" s="417"/>
      <c r="X11" s="410"/>
      <c r="Y11" s="410"/>
      <c r="Z11" s="407"/>
    </row>
    <row r="12" spans="1:26" ht="7.35" customHeight="1">
      <c r="A12" s="4"/>
      <c r="B12" s="430"/>
      <c r="C12" s="430"/>
      <c r="D12" s="430"/>
      <c r="E12" s="430"/>
      <c r="F12" s="430"/>
      <c r="G12" s="430"/>
      <c r="H12" s="430"/>
      <c r="I12" s="430"/>
      <c r="J12" s="430"/>
      <c r="K12" s="430"/>
      <c r="L12" s="430"/>
      <c r="M12" s="430"/>
      <c r="N12" s="430"/>
      <c r="O12" s="430"/>
      <c r="P12" s="430"/>
      <c r="Q12" s="430"/>
      <c r="R12" s="40"/>
      <c r="S12" s="4"/>
      <c r="T12" s="4"/>
      <c r="U12" s="415"/>
      <c r="V12" s="416"/>
      <c r="W12" s="417"/>
      <c r="X12" s="410"/>
      <c r="Y12" s="410"/>
      <c r="Z12" s="407"/>
    </row>
    <row r="13" spans="1:26" ht="7.35" customHeight="1">
      <c r="A13" s="4"/>
      <c r="B13" s="430" t="s">
        <v>35</v>
      </c>
      <c r="C13" s="430"/>
      <c r="D13" s="430"/>
      <c r="E13" s="430" t="s">
        <v>524</v>
      </c>
      <c r="F13" s="430"/>
      <c r="G13" s="430"/>
      <c r="H13" s="430"/>
      <c r="I13" s="430"/>
      <c r="J13" s="430"/>
      <c r="K13" s="430"/>
      <c r="L13" s="430"/>
      <c r="M13" s="430"/>
      <c r="N13" s="430"/>
      <c r="O13" s="430"/>
      <c r="P13" s="430"/>
      <c r="Q13" s="430"/>
      <c r="R13" s="430"/>
      <c r="S13" s="430"/>
      <c r="T13" s="4"/>
      <c r="U13" s="418"/>
      <c r="V13" s="419"/>
      <c r="W13" s="420"/>
      <c r="X13" s="411"/>
      <c r="Y13" s="411"/>
      <c r="Z13" s="408"/>
    </row>
    <row r="14" spans="1:26" ht="7.35" customHeight="1">
      <c r="A14" s="4"/>
      <c r="B14" s="430"/>
      <c r="C14" s="430"/>
      <c r="D14" s="430"/>
      <c r="E14" s="430"/>
      <c r="F14" s="430"/>
      <c r="G14" s="430"/>
      <c r="H14" s="430"/>
      <c r="I14" s="430"/>
      <c r="J14" s="430"/>
      <c r="K14" s="430"/>
      <c r="L14" s="430"/>
      <c r="M14" s="430"/>
      <c r="N14" s="430"/>
      <c r="O14" s="430"/>
      <c r="P14" s="430"/>
      <c r="Q14" s="430"/>
      <c r="R14" s="430"/>
      <c r="S14" s="430"/>
      <c r="T14" s="4"/>
      <c r="U14" s="412"/>
      <c r="V14" s="413"/>
      <c r="W14" s="414"/>
      <c r="X14" s="409"/>
      <c r="Y14" s="409"/>
      <c r="Z14" s="409"/>
    </row>
    <row r="15" spans="1:26" ht="7.35" customHeight="1">
      <c r="A15" s="4"/>
      <c r="B15" s="285"/>
      <c r="C15" s="285"/>
      <c r="D15" s="285"/>
      <c r="E15" s="430" t="s">
        <v>351</v>
      </c>
      <c r="F15" s="430"/>
      <c r="G15" s="430"/>
      <c r="H15" s="430"/>
      <c r="I15" s="430"/>
      <c r="J15" s="430"/>
      <c r="K15" s="430"/>
      <c r="L15" s="430"/>
      <c r="M15" s="430"/>
      <c r="N15" s="430"/>
      <c r="O15" s="430"/>
      <c r="P15" s="430"/>
      <c r="Q15" s="430"/>
      <c r="R15" s="40"/>
      <c r="S15" s="4"/>
      <c r="T15" s="4"/>
      <c r="U15" s="415"/>
      <c r="V15" s="416"/>
      <c r="W15" s="417"/>
      <c r="X15" s="410"/>
      <c r="Y15" s="410"/>
      <c r="Z15" s="421"/>
    </row>
    <row r="16" spans="1:26" ht="7.35" customHeight="1">
      <c r="A16" s="4"/>
      <c r="B16" s="285"/>
      <c r="C16" s="285"/>
      <c r="D16" s="285"/>
      <c r="E16" s="430"/>
      <c r="F16" s="430"/>
      <c r="G16" s="430"/>
      <c r="H16" s="430"/>
      <c r="I16" s="430"/>
      <c r="J16" s="430"/>
      <c r="K16" s="430"/>
      <c r="L16" s="430"/>
      <c r="M16" s="430"/>
      <c r="N16" s="430"/>
      <c r="O16" s="430"/>
      <c r="P16" s="430"/>
      <c r="Q16" s="430"/>
      <c r="R16" s="40"/>
      <c r="S16" s="4"/>
      <c r="T16" s="4"/>
      <c r="U16" s="415"/>
      <c r="V16" s="416"/>
      <c r="W16" s="417"/>
      <c r="X16" s="410"/>
      <c r="Y16" s="410"/>
      <c r="Z16" s="406"/>
    </row>
    <row r="17" spans="1:26" ht="7.35" customHeight="1">
      <c r="A17" s="4"/>
      <c r="B17" s="430" t="s">
        <v>86</v>
      </c>
      <c r="C17" s="430"/>
      <c r="D17" s="430"/>
      <c r="E17" s="430" t="s">
        <v>515</v>
      </c>
      <c r="F17" s="430"/>
      <c r="G17" s="430"/>
      <c r="H17" s="430"/>
      <c r="I17" s="430"/>
      <c r="J17" s="430"/>
      <c r="K17" s="430"/>
      <c r="L17" s="430"/>
      <c r="M17" s="430"/>
      <c r="N17" s="430"/>
      <c r="O17" s="430"/>
      <c r="P17" s="430"/>
      <c r="Q17" s="430"/>
      <c r="R17" s="40"/>
      <c r="S17" s="4"/>
      <c r="T17" s="4"/>
      <c r="U17" s="415"/>
      <c r="V17" s="416"/>
      <c r="W17" s="417"/>
      <c r="X17" s="410"/>
      <c r="Y17" s="410"/>
      <c r="Z17" s="407"/>
    </row>
    <row r="18" spans="1:26" ht="7.35" customHeight="1">
      <c r="A18" s="4"/>
      <c r="B18" s="430"/>
      <c r="C18" s="430"/>
      <c r="D18" s="430"/>
      <c r="E18" s="430"/>
      <c r="F18" s="430"/>
      <c r="G18" s="430"/>
      <c r="H18" s="430"/>
      <c r="I18" s="430"/>
      <c r="J18" s="430"/>
      <c r="K18" s="430"/>
      <c r="L18" s="430"/>
      <c r="M18" s="430"/>
      <c r="N18" s="430"/>
      <c r="O18" s="430"/>
      <c r="P18" s="430"/>
      <c r="Q18" s="430"/>
      <c r="R18" s="51"/>
      <c r="S18" s="251"/>
      <c r="T18" s="4"/>
      <c r="U18" s="415"/>
      <c r="V18" s="416"/>
      <c r="W18" s="417"/>
      <c r="X18" s="410"/>
      <c r="Y18" s="410"/>
      <c r="Z18" s="407"/>
    </row>
    <row r="19" spans="1:26" ht="7.35" customHeight="1">
      <c r="A19" s="4"/>
      <c r="B19" s="430" t="s">
        <v>36</v>
      </c>
      <c r="C19" s="430"/>
      <c r="D19" s="430"/>
      <c r="E19" s="430" t="s">
        <v>85</v>
      </c>
      <c r="F19" s="430"/>
      <c r="G19" s="430"/>
      <c r="H19" s="430"/>
      <c r="I19" s="430"/>
      <c r="J19" s="430"/>
      <c r="K19" s="430"/>
      <c r="L19" s="430"/>
      <c r="M19" s="430"/>
      <c r="N19" s="430"/>
      <c r="O19" s="430"/>
      <c r="P19" s="430"/>
      <c r="Q19" s="430"/>
      <c r="R19" s="251"/>
      <c r="S19" s="251"/>
      <c r="T19" s="4"/>
      <c r="U19" s="415"/>
      <c r="V19" s="416"/>
      <c r="W19" s="417"/>
      <c r="X19" s="410"/>
      <c r="Y19" s="410"/>
      <c r="Z19" s="407"/>
    </row>
    <row r="20" spans="1:26" ht="7.35" customHeight="1">
      <c r="A20" s="4"/>
      <c r="B20" s="430"/>
      <c r="C20" s="430"/>
      <c r="D20" s="430"/>
      <c r="E20" s="430"/>
      <c r="F20" s="430"/>
      <c r="G20" s="430"/>
      <c r="H20" s="430"/>
      <c r="I20" s="430"/>
      <c r="J20" s="430"/>
      <c r="K20" s="430"/>
      <c r="L20" s="430"/>
      <c r="M20" s="430"/>
      <c r="N20" s="430"/>
      <c r="O20" s="430"/>
      <c r="P20" s="430"/>
      <c r="Q20" s="430"/>
      <c r="R20" s="251"/>
      <c r="S20" s="251"/>
      <c r="T20" s="4"/>
      <c r="U20" s="418"/>
      <c r="V20" s="419"/>
      <c r="W20" s="420"/>
      <c r="X20" s="411"/>
      <c r="Y20" s="411"/>
      <c r="Z20" s="408"/>
    </row>
    <row r="21" spans="1:26" ht="7.35" customHeight="1">
      <c r="A21" s="4"/>
      <c r="B21" s="4"/>
      <c r="C21" s="4"/>
      <c r="D21" s="4"/>
      <c r="E21" s="4"/>
      <c r="F21" s="4"/>
      <c r="G21" s="4"/>
      <c r="H21" s="4"/>
      <c r="I21" s="4"/>
      <c r="J21" s="4"/>
      <c r="K21" s="4"/>
      <c r="L21" s="4"/>
      <c r="M21" s="4"/>
      <c r="N21" s="4"/>
      <c r="O21" s="4"/>
      <c r="P21" s="4"/>
      <c r="Q21" s="4"/>
      <c r="R21" s="251"/>
      <c r="S21" s="251"/>
      <c r="T21" s="4"/>
      <c r="U21" s="412"/>
      <c r="V21" s="413"/>
      <c r="W21" s="414"/>
      <c r="X21" s="409"/>
      <c r="Y21" s="409"/>
      <c r="Z21" s="409"/>
    </row>
    <row r="22" spans="1:26" ht="7.35" customHeight="1">
      <c r="A22" s="179"/>
      <c r="B22" s="239"/>
      <c r="C22" s="433" t="s">
        <v>278</v>
      </c>
      <c r="D22" s="434"/>
      <c r="E22" s="434"/>
      <c r="F22" s="434"/>
      <c r="G22" s="434"/>
      <c r="H22" s="437" t="s">
        <v>84</v>
      </c>
      <c r="I22" s="437"/>
      <c r="J22" s="437"/>
      <c r="K22" s="437"/>
      <c r="L22" s="437"/>
      <c r="M22" s="437"/>
      <c r="N22" s="437"/>
      <c r="O22" s="437"/>
      <c r="P22" s="437"/>
      <c r="Q22" s="286"/>
      <c r="R22" s="269"/>
      <c r="S22" s="252"/>
      <c r="T22" s="4"/>
      <c r="U22" s="415"/>
      <c r="V22" s="416"/>
      <c r="W22" s="417"/>
      <c r="X22" s="410"/>
      <c r="Y22" s="410"/>
      <c r="Z22" s="421"/>
    </row>
    <row r="23" spans="1:26" ht="7.35" customHeight="1">
      <c r="A23" s="179"/>
      <c r="B23" s="239"/>
      <c r="C23" s="435"/>
      <c r="D23" s="436"/>
      <c r="E23" s="436"/>
      <c r="F23" s="436"/>
      <c r="G23" s="436"/>
      <c r="H23" s="438"/>
      <c r="I23" s="438"/>
      <c r="J23" s="438"/>
      <c r="K23" s="438"/>
      <c r="L23" s="438"/>
      <c r="M23" s="438"/>
      <c r="N23" s="438"/>
      <c r="O23" s="438"/>
      <c r="P23" s="438"/>
      <c r="Q23" s="287"/>
      <c r="R23" s="268"/>
      <c r="S23" s="252"/>
      <c r="T23" s="4"/>
      <c r="U23" s="415"/>
      <c r="V23" s="416"/>
      <c r="W23" s="417"/>
      <c r="X23" s="410"/>
      <c r="Y23" s="410"/>
      <c r="Z23" s="406"/>
    </row>
    <row r="24" spans="1:26" ht="7.35" customHeight="1">
      <c r="A24" s="179"/>
      <c r="B24" s="239"/>
      <c r="C24" s="253"/>
      <c r="D24" s="254" t="s">
        <v>205</v>
      </c>
      <c r="E24" s="254"/>
      <c r="F24" s="254"/>
      <c r="G24" s="254"/>
      <c r="H24" s="254" t="s">
        <v>204</v>
      </c>
      <c r="I24" s="254"/>
      <c r="J24" s="255"/>
      <c r="K24" s="254"/>
      <c r="L24" s="254" t="s">
        <v>283</v>
      </c>
      <c r="M24" s="254"/>
      <c r="N24" s="254"/>
      <c r="O24" s="235"/>
      <c r="P24" s="236"/>
      <c r="Q24" s="236"/>
      <c r="R24" s="48"/>
      <c r="S24" s="50"/>
      <c r="T24" s="4"/>
      <c r="U24" s="415"/>
      <c r="V24" s="416"/>
      <c r="W24" s="417"/>
      <c r="X24" s="410"/>
      <c r="Y24" s="410"/>
      <c r="Z24" s="407"/>
    </row>
    <row r="25" spans="1:26" ht="7.35" customHeight="1">
      <c r="A25" s="179"/>
      <c r="B25" s="239"/>
      <c r="C25" s="253"/>
      <c r="D25" s="254" t="s">
        <v>516</v>
      </c>
      <c r="E25" s="254"/>
      <c r="F25" s="254"/>
      <c r="G25" s="254"/>
      <c r="H25" s="254" t="s">
        <v>516</v>
      </c>
      <c r="I25" s="254"/>
      <c r="J25" s="254"/>
      <c r="K25" s="255"/>
      <c r="L25" s="254" t="s">
        <v>516</v>
      </c>
      <c r="M25" s="254"/>
      <c r="N25" s="254"/>
      <c r="O25" s="235"/>
      <c r="P25" s="235"/>
      <c r="Q25" s="236"/>
      <c r="R25" s="48"/>
      <c r="S25" s="49"/>
      <c r="T25" s="4"/>
      <c r="U25" s="415"/>
      <c r="V25" s="416"/>
      <c r="W25" s="417"/>
      <c r="X25" s="410"/>
      <c r="Y25" s="410"/>
      <c r="Z25" s="407"/>
    </row>
    <row r="26" spans="1:26" ht="7.35" customHeight="1">
      <c r="A26" s="179"/>
      <c r="B26" s="239"/>
      <c r="C26" s="256"/>
      <c r="D26" s="439" t="s">
        <v>517</v>
      </c>
      <c r="E26" s="440"/>
      <c r="F26" s="441"/>
      <c r="G26" s="163"/>
      <c r="H26" s="445" t="s">
        <v>277</v>
      </c>
      <c r="I26" s="446"/>
      <c r="J26" s="447"/>
      <c r="K26" s="163"/>
      <c r="L26" s="445" t="s">
        <v>315</v>
      </c>
      <c r="M26" s="446"/>
      <c r="N26" s="447"/>
      <c r="O26" s="163"/>
      <c r="P26" s="451" t="s">
        <v>316</v>
      </c>
      <c r="Q26" s="237"/>
      <c r="R26" s="48"/>
      <c r="S26" s="49"/>
      <c r="T26" s="4"/>
      <c r="U26" s="415"/>
      <c r="V26" s="416"/>
      <c r="W26" s="417"/>
      <c r="X26" s="410"/>
      <c r="Y26" s="410"/>
      <c r="Z26" s="407"/>
    </row>
    <row r="27" spans="1:26" ht="7.35" customHeight="1">
      <c r="A27" s="179"/>
      <c r="B27" s="239"/>
      <c r="C27" s="256"/>
      <c r="D27" s="442"/>
      <c r="E27" s="443"/>
      <c r="F27" s="444"/>
      <c r="G27" s="163"/>
      <c r="H27" s="448"/>
      <c r="I27" s="449"/>
      <c r="J27" s="450"/>
      <c r="K27" s="163"/>
      <c r="L27" s="448"/>
      <c r="M27" s="449"/>
      <c r="N27" s="450"/>
      <c r="O27" s="163"/>
      <c r="P27" s="452"/>
      <c r="Q27" s="237"/>
      <c r="R27" s="47"/>
      <c r="S27" s="49"/>
      <c r="T27" s="4"/>
      <c r="U27" s="418"/>
      <c r="V27" s="419"/>
      <c r="W27" s="420"/>
      <c r="X27" s="411"/>
      <c r="Y27" s="411"/>
      <c r="Z27" s="408"/>
    </row>
    <row r="28" spans="1:26" ht="7.35" customHeight="1">
      <c r="A28" s="179"/>
      <c r="B28" s="239"/>
      <c r="C28" s="256"/>
      <c r="D28" s="442"/>
      <c r="E28" s="443"/>
      <c r="F28" s="444"/>
      <c r="G28" s="163"/>
      <c r="H28" s="448"/>
      <c r="I28" s="449"/>
      <c r="J28" s="450"/>
      <c r="K28" s="163"/>
      <c r="L28" s="448"/>
      <c r="M28" s="449"/>
      <c r="N28" s="450"/>
      <c r="O28" s="163"/>
      <c r="P28" s="452"/>
      <c r="Q28" s="237"/>
      <c r="R28" s="47"/>
      <c r="S28" s="49"/>
      <c r="T28" s="4"/>
      <c r="U28" s="412"/>
      <c r="V28" s="413"/>
      <c r="W28" s="414"/>
      <c r="X28" s="409"/>
      <c r="Y28" s="409"/>
      <c r="Z28" s="409"/>
    </row>
    <row r="29" spans="1:26" ht="7.35" customHeight="1">
      <c r="A29" s="179"/>
      <c r="B29" s="239"/>
      <c r="C29" s="256"/>
      <c r="D29" s="439" t="s">
        <v>518</v>
      </c>
      <c r="E29" s="440"/>
      <c r="F29" s="441"/>
      <c r="G29" s="163"/>
      <c r="H29" s="445" t="s">
        <v>277</v>
      </c>
      <c r="I29" s="446"/>
      <c r="J29" s="447"/>
      <c r="K29" s="163"/>
      <c r="L29" s="445" t="s">
        <v>317</v>
      </c>
      <c r="M29" s="446"/>
      <c r="N29" s="447"/>
      <c r="O29" s="163"/>
      <c r="P29" s="451" t="s">
        <v>318</v>
      </c>
      <c r="Q29" s="237"/>
      <c r="R29" s="47"/>
      <c r="S29" s="49"/>
      <c r="T29" s="4"/>
      <c r="U29" s="415"/>
      <c r="V29" s="416"/>
      <c r="W29" s="417"/>
      <c r="X29" s="410"/>
      <c r="Y29" s="410"/>
      <c r="Z29" s="421"/>
    </row>
    <row r="30" spans="1:26" ht="7.35" customHeight="1">
      <c r="A30" s="179"/>
      <c r="B30" s="239"/>
      <c r="C30" s="256"/>
      <c r="D30" s="442"/>
      <c r="E30" s="443"/>
      <c r="F30" s="444"/>
      <c r="G30" s="163"/>
      <c r="H30" s="448"/>
      <c r="I30" s="449"/>
      <c r="J30" s="450"/>
      <c r="K30" s="163"/>
      <c r="L30" s="448"/>
      <c r="M30" s="449"/>
      <c r="N30" s="450"/>
      <c r="O30" s="163"/>
      <c r="P30" s="452"/>
      <c r="Q30" s="237"/>
      <c r="R30" s="47"/>
      <c r="S30" s="49"/>
      <c r="T30" s="4"/>
      <c r="U30" s="415"/>
      <c r="V30" s="416"/>
      <c r="W30" s="417"/>
      <c r="X30" s="410"/>
      <c r="Y30" s="410"/>
      <c r="Z30" s="406"/>
    </row>
    <row r="31" spans="1:26" ht="7.35" customHeight="1">
      <c r="A31" s="179"/>
      <c r="B31" s="239"/>
      <c r="C31" s="256"/>
      <c r="D31" s="442"/>
      <c r="E31" s="443"/>
      <c r="F31" s="444"/>
      <c r="G31" s="163"/>
      <c r="H31" s="448"/>
      <c r="I31" s="449"/>
      <c r="J31" s="450"/>
      <c r="K31" s="163"/>
      <c r="L31" s="448"/>
      <c r="M31" s="449"/>
      <c r="N31" s="450"/>
      <c r="O31" s="163"/>
      <c r="P31" s="452"/>
      <c r="Q31" s="237"/>
      <c r="R31" s="47"/>
      <c r="S31" s="49"/>
      <c r="T31" s="4"/>
      <c r="U31" s="415"/>
      <c r="V31" s="416"/>
      <c r="W31" s="417"/>
      <c r="X31" s="410"/>
      <c r="Y31" s="410"/>
      <c r="Z31" s="407"/>
    </row>
    <row r="32" spans="1:26" ht="7.35" customHeight="1">
      <c r="A32" s="179"/>
      <c r="B32" s="239"/>
      <c r="C32" s="256"/>
      <c r="D32" s="439" t="s">
        <v>319</v>
      </c>
      <c r="E32" s="440"/>
      <c r="F32" s="441"/>
      <c r="G32" s="163"/>
      <c r="H32" s="445" t="s">
        <v>279</v>
      </c>
      <c r="I32" s="446"/>
      <c r="J32" s="447"/>
      <c r="K32" s="163"/>
      <c r="L32" s="445" t="s">
        <v>320</v>
      </c>
      <c r="M32" s="446"/>
      <c r="N32" s="447"/>
      <c r="O32" s="163"/>
      <c r="P32" s="451" t="s">
        <v>321</v>
      </c>
      <c r="Q32" s="237"/>
      <c r="R32" s="47"/>
      <c r="S32" s="49"/>
      <c r="T32" s="4"/>
      <c r="U32" s="415"/>
      <c r="V32" s="416"/>
      <c r="W32" s="417"/>
      <c r="X32" s="410"/>
      <c r="Y32" s="410"/>
      <c r="Z32" s="407"/>
    </row>
    <row r="33" spans="1:26" ht="7.35" customHeight="1">
      <c r="A33" s="179"/>
      <c r="B33" s="239"/>
      <c r="C33" s="256"/>
      <c r="D33" s="442"/>
      <c r="E33" s="443"/>
      <c r="F33" s="444"/>
      <c r="G33" s="163"/>
      <c r="H33" s="448"/>
      <c r="I33" s="449"/>
      <c r="J33" s="450"/>
      <c r="K33" s="163"/>
      <c r="L33" s="448"/>
      <c r="M33" s="449"/>
      <c r="N33" s="450"/>
      <c r="O33" s="163"/>
      <c r="P33" s="452"/>
      <c r="Q33" s="237"/>
      <c r="R33" s="47"/>
      <c r="S33" s="49"/>
      <c r="T33" s="4"/>
      <c r="U33" s="415"/>
      <c r="V33" s="416"/>
      <c r="W33" s="417"/>
      <c r="X33" s="410"/>
      <c r="Y33" s="410"/>
      <c r="Z33" s="407"/>
    </row>
    <row r="34" spans="1:26" ht="7.35" customHeight="1">
      <c r="A34" s="179"/>
      <c r="B34" s="239"/>
      <c r="C34" s="256"/>
      <c r="D34" s="442"/>
      <c r="E34" s="443"/>
      <c r="F34" s="444"/>
      <c r="G34" s="163"/>
      <c r="H34" s="448"/>
      <c r="I34" s="449"/>
      <c r="J34" s="450"/>
      <c r="K34" s="163"/>
      <c r="L34" s="448"/>
      <c r="M34" s="449"/>
      <c r="N34" s="450"/>
      <c r="O34" s="163"/>
      <c r="P34" s="452"/>
      <c r="Q34" s="237"/>
      <c r="R34" s="47"/>
      <c r="S34" s="49"/>
      <c r="T34" s="4"/>
      <c r="U34" s="418"/>
      <c r="V34" s="419"/>
      <c r="W34" s="420"/>
      <c r="X34" s="411"/>
      <c r="Y34" s="411"/>
      <c r="Z34" s="408"/>
    </row>
    <row r="35" spans="1:26" ht="7.35" customHeight="1">
      <c r="A35" s="179"/>
      <c r="B35" s="239"/>
      <c r="C35" s="256"/>
      <c r="D35" s="439" t="s">
        <v>322</v>
      </c>
      <c r="E35" s="440"/>
      <c r="F35" s="441"/>
      <c r="G35" s="163"/>
      <c r="H35" s="445" t="s">
        <v>279</v>
      </c>
      <c r="I35" s="446"/>
      <c r="J35" s="447"/>
      <c r="K35" s="163"/>
      <c r="L35" s="445" t="s">
        <v>323</v>
      </c>
      <c r="M35" s="446"/>
      <c r="N35" s="447"/>
      <c r="O35" s="163"/>
      <c r="P35" s="451" t="s">
        <v>324</v>
      </c>
      <c r="Q35" s="237"/>
      <c r="R35" s="47"/>
      <c r="S35" s="49"/>
      <c r="T35" s="4"/>
      <c r="U35" s="412"/>
      <c r="V35" s="413"/>
      <c r="W35" s="414"/>
      <c r="X35" s="409"/>
      <c r="Y35" s="409"/>
      <c r="Z35" s="409"/>
    </row>
    <row r="36" spans="1:26" ht="7.35" customHeight="1">
      <c r="A36" s="179"/>
      <c r="B36" s="239"/>
      <c r="C36" s="256"/>
      <c r="D36" s="442"/>
      <c r="E36" s="443"/>
      <c r="F36" s="444"/>
      <c r="G36" s="238"/>
      <c r="H36" s="448"/>
      <c r="I36" s="449"/>
      <c r="J36" s="450"/>
      <c r="K36" s="163"/>
      <c r="L36" s="448"/>
      <c r="M36" s="449"/>
      <c r="N36" s="450"/>
      <c r="O36" s="163"/>
      <c r="P36" s="452"/>
      <c r="Q36" s="237"/>
      <c r="R36" s="47"/>
      <c r="S36" s="49"/>
      <c r="T36" s="4"/>
      <c r="U36" s="415"/>
      <c r="V36" s="416"/>
      <c r="W36" s="417"/>
      <c r="X36" s="410"/>
      <c r="Y36" s="410"/>
      <c r="Z36" s="421"/>
    </row>
    <row r="37" spans="1:26" ht="7.35" customHeight="1">
      <c r="A37" s="179"/>
      <c r="B37" s="239"/>
      <c r="C37" s="256"/>
      <c r="D37" s="442"/>
      <c r="E37" s="443"/>
      <c r="F37" s="444"/>
      <c r="G37" s="238"/>
      <c r="H37" s="448"/>
      <c r="I37" s="449"/>
      <c r="J37" s="450"/>
      <c r="K37" s="163"/>
      <c r="L37" s="448"/>
      <c r="M37" s="449"/>
      <c r="N37" s="450"/>
      <c r="O37" s="163"/>
      <c r="P37" s="452"/>
      <c r="Q37" s="237"/>
      <c r="R37" s="47"/>
      <c r="S37" s="49"/>
      <c r="T37" s="4"/>
      <c r="U37" s="415"/>
      <c r="V37" s="416"/>
      <c r="W37" s="417"/>
      <c r="X37" s="410"/>
      <c r="Y37" s="410"/>
      <c r="Z37" s="406"/>
    </row>
    <row r="38" spans="1:26" ht="7.35" customHeight="1">
      <c r="A38" s="179"/>
      <c r="B38" s="239"/>
      <c r="C38" s="256"/>
      <c r="D38" s="439" t="s">
        <v>325</v>
      </c>
      <c r="E38" s="440"/>
      <c r="F38" s="441"/>
      <c r="G38" s="163"/>
      <c r="H38" s="445" t="s">
        <v>280</v>
      </c>
      <c r="I38" s="446"/>
      <c r="J38" s="447"/>
      <c r="K38" s="163"/>
      <c r="L38" s="445" t="s">
        <v>350</v>
      </c>
      <c r="M38" s="446"/>
      <c r="N38" s="447"/>
      <c r="O38" s="163"/>
      <c r="P38" s="451" t="s">
        <v>326</v>
      </c>
      <c r="Q38" s="237"/>
      <c r="R38" s="47"/>
      <c r="S38" s="49"/>
      <c r="T38" s="4"/>
      <c r="U38" s="415"/>
      <c r="V38" s="416"/>
      <c r="W38" s="417"/>
      <c r="X38" s="410"/>
      <c r="Y38" s="410"/>
      <c r="Z38" s="407"/>
    </row>
    <row r="39" spans="1:26" ht="7.35" customHeight="1">
      <c r="A39" s="179"/>
      <c r="B39" s="239"/>
      <c r="C39" s="256"/>
      <c r="D39" s="442"/>
      <c r="E39" s="443"/>
      <c r="F39" s="444"/>
      <c r="G39" s="163"/>
      <c r="H39" s="448"/>
      <c r="I39" s="449"/>
      <c r="J39" s="450"/>
      <c r="K39" s="163"/>
      <c r="L39" s="448"/>
      <c r="M39" s="449"/>
      <c r="N39" s="450"/>
      <c r="O39" s="163"/>
      <c r="P39" s="452"/>
      <c r="Q39" s="237"/>
      <c r="R39" s="47"/>
      <c r="S39" s="49"/>
      <c r="T39" s="4"/>
      <c r="U39" s="415"/>
      <c r="V39" s="416"/>
      <c r="W39" s="417"/>
      <c r="X39" s="410"/>
      <c r="Y39" s="410"/>
      <c r="Z39" s="407"/>
    </row>
    <row r="40" spans="1:26" ht="7.35" customHeight="1">
      <c r="A40" s="179"/>
      <c r="B40" s="239"/>
      <c r="C40" s="256"/>
      <c r="D40" s="442"/>
      <c r="E40" s="443"/>
      <c r="F40" s="444"/>
      <c r="G40" s="163"/>
      <c r="H40" s="448"/>
      <c r="I40" s="449"/>
      <c r="J40" s="450"/>
      <c r="K40" s="163"/>
      <c r="L40" s="448"/>
      <c r="M40" s="449"/>
      <c r="N40" s="450"/>
      <c r="O40" s="163"/>
      <c r="P40" s="452"/>
      <c r="Q40" s="237"/>
      <c r="R40" s="47"/>
      <c r="S40" s="49"/>
      <c r="T40" s="4"/>
      <c r="U40" s="415"/>
      <c r="V40" s="416"/>
      <c r="W40" s="417"/>
      <c r="X40" s="410"/>
      <c r="Y40" s="410"/>
      <c r="Z40" s="407"/>
    </row>
    <row r="41" spans="1:26" ht="7.35" customHeight="1">
      <c r="A41" s="179"/>
      <c r="B41" s="239"/>
      <c r="C41" s="256"/>
      <c r="D41" s="439" t="s">
        <v>327</v>
      </c>
      <c r="E41" s="440"/>
      <c r="F41" s="441"/>
      <c r="G41" s="163"/>
      <c r="H41" s="445" t="s">
        <v>280</v>
      </c>
      <c r="I41" s="446"/>
      <c r="J41" s="447"/>
      <c r="K41" s="163"/>
      <c r="L41" s="445" t="s">
        <v>349</v>
      </c>
      <c r="M41" s="446"/>
      <c r="N41" s="447"/>
      <c r="O41" s="163"/>
      <c r="P41" s="451" t="s">
        <v>328</v>
      </c>
      <c r="Q41" s="237"/>
      <c r="R41" s="47"/>
      <c r="S41" s="49"/>
      <c r="T41" s="4"/>
      <c r="U41" s="418"/>
      <c r="V41" s="419"/>
      <c r="W41" s="420"/>
      <c r="X41" s="411"/>
      <c r="Y41" s="411"/>
      <c r="Z41" s="408"/>
    </row>
    <row r="42" spans="1:26" ht="7.35" customHeight="1">
      <c r="A42" s="179"/>
      <c r="B42" s="239"/>
      <c r="C42" s="256"/>
      <c r="D42" s="442"/>
      <c r="E42" s="443"/>
      <c r="F42" s="444"/>
      <c r="G42" s="163"/>
      <c r="H42" s="448"/>
      <c r="I42" s="449"/>
      <c r="J42" s="450"/>
      <c r="K42" s="163"/>
      <c r="L42" s="448"/>
      <c r="M42" s="449"/>
      <c r="N42" s="450"/>
      <c r="O42" s="163"/>
      <c r="P42" s="452"/>
      <c r="Q42" s="237"/>
      <c r="R42" s="47"/>
      <c r="S42" s="49"/>
      <c r="T42" s="4"/>
      <c r="U42" s="412"/>
      <c r="V42" s="413"/>
      <c r="W42" s="414"/>
      <c r="X42" s="409"/>
      <c r="Y42" s="409"/>
      <c r="Z42" s="409"/>
    </row>
    <row r="43" spans="1:26" ht="7.35" customHeight="1">
      <c r="A43" s="179"/>
      <c r="B43" s="239"/>
      <c r="C43" s="256"/>
      <c r="D43" s="442"/>
      <c r="E43" s="443"/>
      <c r="F43" s="444"/>
      <c r="G43" s="163"/>
      <c r="H43" s="448"/>
      <c r="I43" s="449"/>
      <c r="J43" s="450"/>
      <c r="K43" s="163"/>
      <c r="L43" s="448"/>
      <c r="M43" s="449"/>
      <c r="N43" s="450"/>
      <c r="O43" s="163"/>
      <c r="P43" s="452"/>
      <c r="Q43" s="237"/>
      <c r="R43" s="47"/>
      <c r="S43" s="49"/>
      <c r="T43" s="4"/>
      <c r="U43" s="415"/>
      <c r="V43" s="416"/>
      <c r="W43" s="417"/>
      <c r="X43" s="410"/>
      <c r="Y43" s="410"/>
      <c r="Z43" s="421"/>
    </row>
    <row r="44" spans="1:26" ht="7.35" customHeight="1">
      <c r="A44" s="179"/>
      <c r="B44" s="239"/>
      <c r="C44" s="256"/>
      <c r="D44" s="439" t="s">
        <v>329</v>
      </c>
      <c r="E44" s="440"/>
      <c r="F44" s="441"/>
      <c r="G44" s="163"/>
      <c r="H44" s="445" t="s">
        <v>281</v>
      </c>
      <c r="I44" s="446"/>
      <c r="J44" s="447"/>
      <c r="K44" s="163"/>
      <c r="L44" s="445" t="s">
        <v>330</v>
      </c>
      <c r="M44" s="446"/>
      <c r="N44" s="447"/>
      <c r="O44" s="163"/>
      <c r="P44" s="451" t="s">
        <v>331</v>
      </c>
      <c r="Q44" s="237"/>
      <c r="R44" s="47"/>
      <c r="S44" s="49"/>
      <c r="T44" s="4"/>
      <c r="U44" s="415"/>
      <c r="V44" s="416"/>
      <c r="W44" s="417"/>
      <c r="X44" s="410"/>
      <c r="Y44" s="410"/>
      <c r="Z44" s="406"/>
    </row>
    <row r="45" spans="1:26" ht="7.35" customHeight="1">
      <c r="A45" s="179"/>
      <c r="B45" s="239"/>
      <c r="C45" s="256"/>
      <c r="D45" s="442"/>
      <c r="E45" s="443"/>
      <c r="F45" s="444"/>
      <c r="G45" s="163"/>
      <c r="H45" s="448"/>
      <c r="I45" s="449"/>
      <c r="J45" s="450"/>
      <c r="K45" s="163"/>
      <c r="L45" s="448"/>
      <c r="M45" s="449"/>
      <c r="N45" s="450"/>
      <c r="O45" s="163"/>
      <c r="P45" s="452"/>
      <c r="Q45" s="237"/>
      <c r="R45" s="47"/>
      <c r="S45" s="49"/>
      <c r="T45" s="4"/>
      <c r="U45" s="415"/>
      <c r="V45" s="416"/>
      <c r="W45" s="417"/>
      <c r="X45" s="410"/>
      <c r="Y45" s="410"/>
      <c r="Z45" s="407"/>
    </row>
    <row r="46" spans="1:26" ht="7.35" customHeight="1">
      <c r="A46" s="179"/>
      <c r="B46" s="239"/>
      <c r="C46" s="256"/>
      <c r="D46" s="442"/>
      <c r="E46" s="443"/>
      <c r="F46" s="444"/>
      <c r="G46" s="163"/>
      <c r="H46" s="448"/>
      <c r="I46" s="449"/>
      <c r="J46" s="450"/>
      <c r="K46" s="163"/>
      <c r="L46" s="448"/>
      <c r="M46" s="449"/>
      <c r="N46" s="450"/>
      <c r="O46" s="163"/>
      <c r="P46" s="452"/>
      <c r="Q46" s="237"/>
      <c r="R46" s="47"/>
      <c r="S46" s="49"/>
      <c r="T46" s="4"/>
      <c r="U46" s="415"/>
      <c r="V46" s="416"/>
      <c r="W46" s="417"/>
      <c r="X46" s="410"/>
      <c r="Y46" s="410"/>
      <c r="Z46" s="407"/>
    </row>
    <row r="47" spans="1:26" ht="7.35" customHeight="1">
      <c r="A47" s="179"/>
      <c r="B47" s="239"/>
      <c r="C47" s="256"/>
      <c r="D47" s="439" t="s">
        <v>332</v>
      </c>
      <c r="E47" s="440"/>
      <c r="F47" s="441"/>
      <c r="G47" s="163"/>
      <c r="H47" s="445" t="s">
        <v>281</v>
      </c>
      <c r="I47" s="446"/>
      <c r="J47" s="447"/>
      <c r="K47" s="163"/>
      <c r="L47" s="445" t="s">
        <v>348</v>
      </c>
      <c r="M47" s="446"/>
      <c r="N47" s="447"/>
      <c r="O47" s="163"/>
      <c r="P47" s="451" t="s">
        <v>333</v>
      </c>
      <c r="Q47" s="237"/>
      <c r="R47" s="47"/>
      <c r="S47" s="49"/>
      <c r="T47" s="4"/>
      <c r="U47" s="415"/>
      <c r="V47" s="416"/>
      <c r="W47" s="417"/>
      <c r="X47" s="410"/>
      <c r="Y47" s="410"/>
      <c r="Z47" s="407"/>
    </row>
    <row r="48" spans="1:26" ht="7.35" customHeight="1">
      <c r="A48" s="179"/>
      <c r="B48" s="239"/>
      <c r="C48" s="256"/>
      <c r="D48" s="442"/>
      <c r="E48" s="443"/>
      <c r="F48" s="444"/>
      <c r="G48" s="163"/>
      <c r="H48" s="448"/>
      <c r="I48" s="449"/>
      <c r="J48" s="450"/>
      <c r="K48" s="163"/>
      <c r="L48" s="448"/>
      <c r="M48" s="449"/>
      <c r="N48" s="450"/>
      <c r="O48" s="163"/>
      <c r="P48" s="452"/>
      <c r="Q48" s="237"/>
      <c r="R48" s="47"/>
      <c r="S48" s="49"/>
      <c r="T48" s="4"/>
      <c r="U48" s="418"/>
      <c r="V48" s="419"/>
      <c r="W48" s="420"/>
      <c r="X48" s="411"/>
      <c r="Y48" s="411"/>
      <c r="Z48" s="408"/>
    </row>
    <row r="49" spans="1:26" ht="7.35" customHeight="1">
      <c r="A49" s="179"/>
      <c r="B49" s="239"/>
      <c r="C49" s="256"/>
      <c r="D49" s="442"/>
      <c r="E49" s="443"/>
      <c r="F49" s="444"/>
      <c r="G49" s="163"/>
      <c r="H49" s="448"/>
      <c r="I49" s="449"/>
      <c r="J49" s="450"/>
      <c r="K49" s="163"/>
      <c r="L49" s="448"/>
      <c r="M49" s="449"/>
      <c r="N49" s="450"/>
      <c r="O49" s="163"/>
      <c r="P49" s="452"/>
      <c r="Q49" s="237"/>
      <c r="R49" s="47"/>
      <c r="S49" s="49"/>
      <c r="T49" s="4"/>
      <c r="U49" s="412"/>
      <c r="V49" s="413"/>
      <c r="W49" s="414"/>
      <c r="X49" s="409"/>
      <c r="Y49" s="409"/>
      <c r="Z49" s="409"/>
    </row>
    <row r="50" spans="1:26" ht="7.35" customHeight="1">
      <c r="A50" s="179"/>
      <c r="B50" s="239"/>
      <c r="C50" s="256"/>
      <c r="D50" s="267"/>
      <c r="E50" s="267"/>
      <c r="F50" s="267"/>
      <c r="G50" s="179"/>
      <c r="H50" s="266"/>
      <c r="I50" s="266"/>
      <c r="J50" s="266"/>
      <c r="K50" s="179"/>
      <c r="L50" s="266"/>
      <c r="M50" s="266"/>
      <c r="N50" s="266"/>
      <c r="O50" s="179"/>
      <c r="P50" s="265"/>
      <c r="Q50" s="237"/>
      <c r="R50" s="47"/>
      <c r="S50" s="49"/>
      <c r="T50" s="4"/>
      <c r="U50" s="415"/>
      <c r="V50" s="416"/>
      <c r="W50" s="417"/>
      <c r="X50" s="410"/>
      <c r="Y50" s="410"/>
      <c r="Z50" s="421"/>
    </row>
    <row r="51" spans="1:26" ht="7.35" customHeight="1">
      <c r="A51" s="179"/>
      <c r="B51" s="239"/>
      <c r="C51" s="256"/>
      <c r="D51" s="264"/>
      <c r="E51" s="264"/>
      <c r="F51" s="264"/>
      <c r="G51" s="179"/>
      <c r="H51" s="263"/>
      <c r="I51" s="263"/>
      <c r="J51" s="263"/>
      <c r="K51" s="179"/>
      <c r="L51" s="263"/>
      <c r="M51" s="263"/>
      <c r="N51" s="263"/>
      <c r="O51" s="179"/>
      <c r="P51" s="262"/>
      <c r="Q51" s="237"/>
      <c r="R51" s="47"/>
      <c r="S51" s="252"/>
      <c r="T51" s="4"/>
      <c r="U51" s="415"/>
      <c r="V51" s="416"/>
      <c r="W51" s="417"/>
      <c r="X51" s="410"/>
      <c r="Y51" s="410"/>
      <c r="Z51" s="406"/>
    </row>
    <row r="52" spans="1:26" ht="7.35" customHeight="1">
      <c r="A52" s="179"/>
      <c r="B52" s="239"/>
      <c r="C52" s="256"/>
      <c r="D52" s="443" t="s">
        <v>347</v>
      </c>
      <c r="E52" s="443"/>
      <c r="F52" s="443"/>
      <c r="G52" s="443"/>
      <c r="H52" s="443"/>
      <c r="I52" s="443"/>
      <c r="J52" s="443"/>
      <c r="K52" s="443"/>
      <c r="L52" s="443"/>
      <c r="M52" s="443"/>
      <c r="N52" s="443"/>
      <c r="O52" s="443"/>
      <c r="P52" s="443"/>
      <c r="Q52" s="237"/>
      <c r="R52" s="47"/>
      <c r="S52" s="252"/>
      <c r="T52" s="4"/>
      <c r="U52" s="415"/>
      <c r="V52" s="416"/>
      <c r="W52" s="417"/>
      <c r="X52" s="410"/>
      <c r="Y52" s="410"/>
      <c r="Z52" s="407"/>
    </row>
    <row r="53" spans="1:26" ht="7.35" customHeight="1">
      <c r="A53" s="179"/>
      <c r="B53" s="239"/>
      <c r="C53" s="256"/>
      <c r="D53" s="443"/>
      <c r="E53" s="443"/>
      <c r="F53" s="443"/>
      <c r="G53" s="443"/>
      <c r="H53" s="443"/>
      <c r="I53" s="443"/>
      <c r="J53" s="443"/>
      <c r="K53" s="443"/>
      <c r="L53" s="443"/>
      <c r="M53" s="443"/>
      <c r="N53" s="443"/>
      <c r="O53" s="443"/>
      <c r="P53" s="443"/>
      <c r="Q53" s="237"/>
      <c r="R53" s="251"/>
      <c r="S53" s="35"/>
      <c r="T53" s="4"/>
      <c r="U53" s="415"/>
      <c r="V53" s="416"/>
      <c r="W53" s="417"/>
      <c r="X53" s="410"/>
      <c r="Y53" s="410"/>
      <c r="Z53" s="407"/>
    </row>
    <row r="54" spans="1:26" ht="7.35" customHeight="1">
      <c r="A54" s="179"/>
      <c r="B54" s="239"/>
      <c r="C54" s="257"/>
      <c r="D54" s="258"/>
      <c r="E54" s="258"/>
      <c r="F54" s="258"/>
      <c r="G54" s="258"/>
      <c r="H54" s="258"/>
      <c r="I54" s="258"/>
      <c r="J54" s="258"/>
      <c r="K54" s="258"/>
      <c r="L54" s="258"/>
      <c r="M54" s="258"/>
      <c r="N54" s="258"/>
      <c r="O54" s="258"/>
      <c r="P54" s="258"/>
      <c r="Q54" s="258"/>
      <c r="R54" s="261"/>
      <c r="S54" s="28"/>
      <c r="T54" s="4"/>
      <c r="U54" s="415"/>
      <c r="V54" s="416"/>
      <c r="W54" s="417"/>
      <c r="X54" s="410"/>
      <c r="Y54" s="410"/>
      <c r="Z54" s="407"/>
    </row>
    <row r="55" spans="1:26" ht="7.35" customHeight="1">
      <c r="A55" s="179"/>
      <c r="B55" s="251"/>
      <c r="C55" s="46"/>
      <c r="D55" s="259"/>
      <c r="E55" s="259"/>
      <c r="F55" s="259"/>
      <c r="G55" s="259"/>
      <c r="H55" s="259"/>
      <c r="I55" s="259"/>
      <c r="J55" s="259"/>
      <c r="K55" s="259"/>
      <c r="L55" s="259"/>
      <c r="M55" s="259"/>
      <c r="N55" s="259"/>
      <c r="O55" s="259"/>
      <c r="P55" s="259"/>
      <c r="Q55" s="259"/>
      <c r="R55" s="4"/>
      <c r="S55" s="4"/>
      <c r="T55" s="4"/>
      <c r="U55" s="418"/>
      <c r="V55" s="419"/>
      <c r="W55" s="420"/>
      <c r="X55" s="411"/>
      <c r="Y55" s="411"/>
      <c r="Z55" s="408"/>
    </row>
    <row r="56" spans="1:26" ht="3.75" customHeight="1">
      <c r="A56" s="179"/>
      <c r="B56" s="430" t="s">
        <v>282</v>
      </c>
      <c r="C56" s="430"/>
      <c r="D56" s="430"/>
      <c r="E56" s="430"/>
      <c r="F56" s="430"/>
      <c r="G56" s="430"/>
      <c r="H56" s="430"/>
      <c r="I56" s="430"/>
      <c r="J56" s="430"/>
      <c r="K56" s="430"/>
      <c r="L56" s="430"/>
      <c r="M56" s="430"/>
      <c r="N56" s="430"/>
      <c r="O56" s="430"/>
      <c r="P56" s="430"/>
      <c r="Q56" s="430"/>
      <c r="R56" s="54"/>
      <c r="S56" s="4"/>
      <c r="T56" s="4"/>
      <c r="U56" s="4"/>
      <c r="V56" s="4"/>
      <c r="W56" s="4"/>
      <c r="X56" s="4"/>
      <c r="Y56" s="4"/>
      <c r="Z56" s="4"/>
    </row>
    <row r="57" spans="1:26" ht="8.1" customHeight="1">
      <c r="A57" s="179"/>
      <c r="B57" s="430"/>
      <c r="C57" s="430"/>
      <c r="D57" s="430"/>
      <c r="E57" s="430"/>
      <c r="F57" s="430"/>
      <c r="G57" s="430"/>
      <c r="H57" s="430"/>
      <c r="I57" s="430"/>
      <c r="J57" s="430"/>
      <c r="K57" s="430"/>
      <c r="L57" s="430"/>
      <c r="M57" s="430"/>
      <c r="N57" s="430"/>
      <c r="O57" s="430"/>
      <c r="P57" s="430"/>
      <c r="Q57" s="430"/>
      <c r="R57" s="54"/>
      <c r="S57" s="4"/>
      <c r="T57" s="4"/>
      <c r="U57" s="4"/>
      <c r="V57" s="4"/>
      <c r="W57" s="4"/>
      <c r="X57" s="4"/>
      <c r="Y57" s="4"/>
      <c r="Z57" s="4"/>
    </row>
    <row r="58" spans="1:26" ht="8.1" customHeight="1">
      <c r="A58" s="4"/>
      <c r="B58" s="430" t="s">
        <v>521</v>
      </c>
      <c r="C58" s="430"/>
      <c r="D58" s="430"/>
      <c r="E58" s="430"/>
      <c r="F58" s="430"/>
      <c r="G58" s="430"/>
      <c r="H58" s="430"/>
      <c r="I58" s="430"/>
      <c r="J58" s="430"/>
      <c r="K58" s="430" t="s">
        <v>83</v>
      </c>
      <c r="L58" s="430"/>
      <c r="M58" s="430"/>
      <c r="N58" s="430"/>
      <c r="O58" s="430"/>
      <c r="P58" s="430"/>
      <c r="Q58" s="430"/>
      <c r="R58" s="54"/>
      <c r="S58" s="4"/>
      <c r="T58" s="4"/>
      <c r="U58" s="4"/>
      <c r="V58" s="4"/>
      <c r="W58" s="4"/>
      <c r="X58" s="4"/>
      <c r="Y58" s="4"/>
      <c r="Z58" s="4"/>
    </row>
    <row r="59" spans="1:26" ht="8.1" customHeight="1">
      <c r="A59" s="4"/>
      <c r="B59" s="430"/>
      <c r="C59" s="430"/>
      <c r="D59" s="430"/>
      <c r="E59" s="430"/>
      <c r="F59" s="430"/>
      <c r="G59" s="430"/>
      <c r="H59" s="430"/>
      <c r="I59" s="430"/>
      <c r="J59" s="430"/>
      <c r="K59" s="430"/>
      <c r="L59" s="430"/>
      <c r="M59" s="430"/>
      <c r="N59" s="430"/>
      <c r="O59" s="430"/>
      <c r="P59" s="430"/>
      <c r="Q59" s="430"/>
      <c r="R59" s="54"/>
      <c r="S59" s="45"/>
      <c r="T59" s="4"/>
      <c r="U59" s="4"/>
      <c r="V59" s="4"/>
      <c r="W59" s="4"/>
      <c r="X59" s="455"/>
      <c r="Y59" s="455"/>
      <c r="Z59" s="455"/>
    </row>
    <row r="60" spans="1:26" ht="8.1" customHeight="1">
      <c r="A60" s="4"/>
      <c r="B60" s="430" t="s">
        <v>82</v>
      </c>
      <c r="C60" s="430"/>
      <c r="D60" s="430"/>
      <c r="E60" s="430" t="s">
        <v>81</v>
      </c>
      <c r="F60" s="430"/>
      <c r="G60" s="430"/>
      <c r="H60" s="430"/>
      <c r="I60" s="430"/>
      <c r="J60" s="430"/>
      <c r="K60" s="430"/>
      <c r="L60" s="430"/>
      <c r="M60" s="430"/>
      <c r="N60" s="430"/>
      <c r="O60" s="430"/>
      <c r="P60" s="430"/>
      <c r="Q60" s="430"/>
      <c r="R60" s="430"/>
      <c r="S60" s="430"/>
      <c r="T60" s="4"/>
      <c r="U60" s="403" t="s">
        <v>519</v>
      </c>
      <c r="V60" s="403"/>
      <c r="W60" s="403"/>
      <c r="X60" s="455"/>
      <c r="Y60" s="455"/>
      <c r="Z60" s="455"/>
    </row>
    <row r="61" spans="1:26" ht="8.1" customHeight="1">
      <c r="A61" s="4"/>
      <c r="B61" s="430"/>
      <c r="C61" s="430"/>
      <c r="D61" s="430"/>
      <c r="E61" s="430"/>
      <c r="F61" s="430"/>
      <c r="G61" s="430"/>
      <c r="H61" s="430"/>
      <c r="I61" s="430"/>
      <c r="J61" s="430"/>
      <c r="K61" s="430"/>
      <c r="L61" s="430"/>
      <c r="M61" s="430"/>
      <c r="N61" s="430"/>
      <c r="O61" s="430"/>
      <c r="P61" s="430"/>
      <c r="Q61" s="430"/>
      <c r="R61" s="430"/>
      <c r="S61" s="430"/>
      <c r="T61" s="4"/>
      <c r="U61" s="403"/>
      <c r="V61" s="403"/>
      <c r="W61" s="403"/>
      <c r="X61" s="456"/>
      <c r="Y61" s="456"/>
      <c r="Z61" s="456"/>
    </row>
    <row r="62" spans="1:26" ht="8.1" customHeight="1">
      <c r="A62" s="4"/>
      <c r="B62" s="54"/>
      <c r="C62" s="54"/>
      <c r="D62" s="54"/>
      <c r="E62" s="430" t="s">
        <v>525</v>
      </c>
      <c r="F62" s="430"/>
      <c r="G62" s="430"/>
      <c r="H62" s="430"/>
      <c r="I62" s="430"/>
      <c r="J62" s="430"/>
      <c r="K62" s="430"/>
      <c r="L62" s="430"/>
      <c r="M62" s="430"/>
      <c r="N62" s="430"/>
      <c r="O62" s="430"/>
      <c r="P62" s="430"/>
      <c r="Q62" s="430"/>
      <c r="R62" s="453"/>
      <c r="S62" s="4"/>
      <c r="T62" s="4"/>
      <c r="U62" s="288"/>
      <c r="V62" s="288"/>
      <c r="W62" s="288"/>
      <c r="X62" s="260"/>
      <c r="Y62" s="260"/>
      <c r="Z62" s="260"/>
    </row>
    <row r="63" spans="1:26" ht="8.1" customHeight="1">
      <c r="A63" s="4"/>
      <c r="B63" s="54"/>
      <c r="C63" s="54"/>
      <c r="D63" s="54"/>
      <c r="E63" s="430"/>
      <c r="F63" s="430"/>
      <c r="G63" s="430"/>
      <c r="H63" s="430"/>
      <c r="I63" s="430"/>
      <c r="J63" s="430"/>
      <c r="K63" s="430"/>
      <c r="L63" s="430"/>
      <c r="M63" s="430"/>
      <c r="N63" s="430"/>
      <c r="O63" s="430"/>
      <c r="P63" s="430"/>
      <c r="Q63" s="430"/>
      <c r="R63" s="453"/>
      <c r="S63" s="4"/>
      <c r="T63" s="4"/>
      <c r="U63" s="4"/>
      <c r="V63" s="4"/>
      <c r="W63" s="4"/>
      <c r="X63" s="455"/>
      <c r="Y63" s="455"/>
      <c r="Z63" s="455"/>
    </row>
    <row r="64" spans="1:26" ht="8.1" customHeight="1">
      <c r="A64" s="4"/>
      <c r="B64" s="54"/>
      <c r="C64" s="54"/>
      <c r="D64" s="54"/>
      <c r="E64" s="454" t="s">
        <v>526</v>
      </c>
      <c r="F64" s="454"/>
      <c r="G64" s="454"/>
      <c r="H64" s="454"/>
      <c r="I64" s="454"/>
      <c r="J64" s="454"/>
      <c r="K64" s="454"/>
      <c r="L64" s="454"/>
      <c r="M64" s="454"/>
      <c r="N64" s="454"/>
      <c r="O64" s="454"/>
      <c r="P64" s="454"/>
      <c r="Q64" s="454"/>
      <c r="R64" s="454"/>
      <c r="S64" s="4"/>
      <c r="T64" s="4"/>
      <c r="U64" s="404" t="s">
        <v>346</v>
      </c>
      <c r="V64" s="404"/>
      <c r="W64" s="404"/>
      <c r="X64" s="455"/>
      <c r="Y64" s="455"/>
      <c r="Z64" s="455"/>
    </row>
    <row r="65" spans="1:26" ht="8.1" customHeight="1">
      <c r="A65" s="4"/>
      <c r="B65" s="54"/>
      <c r="C65" s="54"/>
      <c r="D65" s="54"/>
      <c r="E65" s="454"/>
      <c r="F65" s="454"/>
      <c r="G65" s="454"/>
      <c r="H65" s="454"/>
      <c r="I65" s="454"/>
      <c r="J65" s="454"/>
      <c r="K65" s="454"/>
      <c r="L65" s="454"/>
      <c r="M65" s="454"/>
      <c r="N65" s="454"/>
      <c r="O65" s="454"/>
      <c r="P65" s="454"/>
      <c r="Q65" s="454"/>
      <c r="R65" s="454"/>
      <c r="S65" s="4"/>
      <c r="T65" s="4"/>
      <c r="U65" s="404"/>
      <c r="V65" s="404"/>
      <c r="W65" s="404"/>
      <c r="X65" s="456"/>
      <c r="Y65" s="456"/>
      <c r="Z65" s="456"/>
    </row>
    <row r="66" spans="1:26" ht="8.1" customHeight="1">
      <c r="A66" s="4"/>
      <c r="B66" s="54"/>
      <c r="C66" s="54"/>
      <c r="D66" s="54"/>
      <c r="E66" s="454" t="s">
        <v>500</v>
      </c>
      <c r="F66" s="454"/>
      <c r="G66" s="454"/>
      <c r="H66" s="454"/>
      <c r="I66" s="454"/>
      <c r="J66" s="454"/>
      <c r="K66" s="454"/>
      <c r="L66" s="454"/>
      <c r="M66" s="454"/>
      <c r="N66" s="454"/>
      <c r="O66" s="454"/>
      <c r="P66" s="454"/>
      <c r="Q66" s="454"/>
      <c r="R66" s="454"/>
      <c r="S66" s="4"/>
      <c r="T66" s="4"/>
      <c r="U66" s="288"/>
      <c r="V66" s="288"/>
      <c r="W66" s="288"/>
      <c r="X66" s="260"/>
      <c r="Y66" s="260"/>
      <c r="Z66" s="260"/>
    </row>
    <row r="67" spans="1:26" ht="8.1" customHeight="1">
      <c r="A67" s="4"/>
      <c r="B67" s="54"/>
      <c r="C67" s="54"/>
      <c r="D67" s="54"/>
      <c r="E67" s="454"/>
      <c r="F67" s="454"/>
      <c r="G67" s="454"/>
      <c r="H67" s="454"/>
      <c r="I67" s="454"/>
      <c r="J67" s="454"/>
      <c r="K67" s="454"/>
      <c r="L67" s="454"/>
      <c r="M67" s="454"/>
      <c r="N67" s="454"/>
      <c r="O67" s="454"/>
      <c r="P67" s="454"/>
      <c r="Q67" s="454"/>
      <c r="R67" s="454"/>
      <c r="S67" s="4"/>
      <c r="T67" s="4"/>
      <c r="U67" s="4"/>
      <c r="V67" s="4"/>
      <c r="W67" s="4"/>
      <c r="X67" s="455"/>
      <c r="Y67" s="455"/>
      <c r="Z67" s="455"/>
    </row>
    <row r="68" spans="1:26" ht="8.1" customHeight="1">
      <c r="A68" s="4"/>
      <c r="B68" s="54"/>
      <c r="C68" s="54"/>
      <c r="D68" s="54"/>
      <c r="E68" s="54"/>
      <c r="F68" s="54"/>
      <c r="G68" s="54"/>
      <c r="H68" s="54"/>
      <c r="I68" s="54"/>
      <c r="J68" s="54"/>
      <c r="K68" s="54"/>
      <c r="L68" s="54"/>
      <c r="M68" s="54"/>
      <c r="N68" s="54"/>
      <c r="O68" s="54"/>
      <c r="P68" s="54"/>
      <c r="Q68" s="54"/>
      <c r="R68" s="54"/>
      <c r="S68" s="4"/>
      <c r="T68" s="4"/>
      <c r="U68" s="404" t="s">
        <v>520</v>
      </c>
      <c r="V68" s="404"/>
      <c r="W68" s="404"/>
      <c r="X68" s="455"/>
      <c r="Y68" s="455"/>
      <c r="Z68" s="455"/>
    </row>
    <row r="69" spans="1:26" ht="8.1" customHeight="1">
      <c r="A69" s="4"/>
      <c r="B69" s="430" t="s">
        <v>46</v>
      </c>
      <c r="C69" s="430"/>
      <c r="D69" s="430"/>
      <c r="E69" s="430" t="s">
        <v>47</v>
      </c>
      <c r="F69" s="430"/>
      <c r="G69" s="430"/>
      <c r="H69" s="430"/>
      <c r="I69" s="430"/>
      <c r="J69" s="430"/>
      <c r="K69" s="430"/>
      <c r="L69" s="430"/>
      <c r="M69" s="430"/>
      <c r="N69" s="430"/>
      <c r="O69" s="430"/>
      <c r="P69" s="430"/>
      <c r="Q69" s="430"/>
      <c r="R69" s="430"/>
      <c r="S69" s="4"/>
      <c r="T69" s="4"/>
      <c r="U69" s="404"/>
      <c r="V69" s="404"/>
      <c r="W69" s="404"/>
      <c r="X69" s="456"/>
      <c r="Y69" s="456"/>
      <c r="Z69" s="456"/>
    </row>
    <row r="70" spans="1:26" ht="8.1" customHeight="1">
      <c r="A70" s="4"/>
      <c r="B70" s="430"/>
      <c r="C70" s="430"/>
      <c r="D70" s="430"/>
      <c r="E70" s="430"/>
      <c r="F70" s="430"/>
      <c r="G70" s="430"/>
      <c r="H70" s="430"/>
      <c r="I70" s="430"/>
      <c r="J70" s="430"/>
      <c r="K70" s="430"/>
      <c r="L70" s="430"/>
      <c r="M70" s="430"/>
      <c r="N70" s="430"/>
      <c r="O70" s="430"/>
      <c r="P70" s="430"/>
      <c r="Q70" s="430"/>
      <c r="R70" s="430"/>
      <c r="S70" s="4"/>
      <c r="T70" s="4"/>
      <c r="V70" s="26"/>
      <c r="W70" s="26"/>
      <c r="X70" s="26"/>
      <c r="Y70" s="26"/>
      <c r="Z70" s="26"/>
    </row>
    <row r="71" spans="1:26" ht="8.1" customHeight="1">
      <c r="A71" s="4"/>
      <c r="B71" s="42"/>
      <c r="C71" s="40"/>
      <c r="D71" s="40"/>
      <c r="E71" s="40"/>
      <c r="F71" s="40"/>
      <c r="G71" s="40"/>
      <c r="H71" s="40"/>
      <c r="I71" s="40"/>
      <c r="J71" s="40"/>
      <c r="K71" s="40"/>
      <c r="L71" s="40"/>
      <c r="M71" s="40"/>
      <c r="N71" s="40"/>
      <c r="O71" s="40"/>
      <c r="P71" s="40"/>
      <c r="Q71" s="40"/>
      <c r="R71" s="4"/>
      <c r="S71" s="4"/>
      <c r="T71" s="4"/>
      <c r="V71" s="26"/>
      <c r="W71" s="26"/>
      <c r="X71" s="26"/>
      <c r="Y71" s="26"/>
      <c r="Z71" s="26"/>
    </row>
    <row r="72" spans="1:26" ht="8.1" customHeight="1">
      <c r="A72" s="4"/>
      <c r="B72" s="40"/>
      <c r="C72" s="40"/>
      <c r="D72" s="40"/>
      <c r="E72" s="40"/>
      <c r="F72" s="40"/>
      <c r="G72" s="40"/>
      <c r="H72" s="40"/>
      <c r="I72" s="40"/>
      <c r="J72" s="40"/>
      <c r="K72" s="40"/>
      <c r="L72" s="40"/>
      <c r="M72" s="40"/>
      <c r="N72" s="40"/>
      <c r="O72" s="40"/>
      <c r="P72" s="40"/>
      <c r="Q72" s="40"/>
      <c r="R72" s="4"/>
      <c r="S72" s="4"/>
      <c r="T72" s="4"/>
      <c r="V72" s="26"/>
      <c r="W72" s="26"/>
      <c r="X72" s="26"/>
      <c r="Y72" s="26"/>
      <c r="Z72" s="26"/>
    </row>
    <row r="73" spans="1:26" ht="9.9499999999999993" customHeight="1">
      <c r="A73" s="4"/>
      <c r="B73" s="40"/>
      <c r="C73" s="42"/>
      <c r="D73" s="42"/>
      <c r="E73" s="430"/>
      <c r="F73" s="430"/>
      <c r="G73" s="430"/>
      <c r="H73" s="430"/>
      <c r="I73" s="430"/>
      <c r="J73" s="430"/>
      <c r="K73" s="430"/>
      <c r="L73" s="430"/>
      <c r="M73" s="430"/>
      <c r="N73" s="430"/>
      <c r="O73" s="430"/>
      <c r="P73" s="430"/>
      <c r="Q73" s="430"/>
      <c r="R73" s="453"/>
      <c r="S73" s="4"/>
      <c r="T73" s="4"/>
    </row>
    <row r="74" spans="1:26" ht="9.9499999999999993" customHeight="1">
      <c r="A74" s="4"/>
      <c r="B74" s="42"/>
      <c r="C74" s="42"/>
      <c r="D74" s="42"/>
      <c r="E74" s="430"/>
      <c r="F74" s="430"/>
      <c r="G74" s="430"/>
      <c r="H74" s="430"/>
      <c r="I74" s="430"/>
      <c r="J74" s="430"/>
      <c r="K74" s="430"/>
      <c r="L74" s="430"/>
      <c r="M74" s="430"/>
      <c r="N74" s="430"/>
      <c r="O74" s="430"/>
      <c r="P74" s="430"/>
      <c r="Q74" s="430"/>
      <c r="R74" s="453"/>
      <c r="S74" s="4"/>
      <c r="T74" s="4"/>
    </row>
    <row r="75" spans="1:26" ht="9.9499999999999993" customHeight="1">
      <c r="A75" s="4"/>
      <c r="B75" s="42"/>
      <c r="C75" s="40"/>
      <c r="D75" s="40"/>
      <c r="E75" s="40"/>
      <c r="F75" s="40"/>
      <c r="G75" s="40"/>
      <c r="H75" s="4"/>
      <c r="I75" s="4"/>
      <c r="J75" s="4"/>
      <c r="K75" s="4"/>
      <c r="L75" s="4"/>
      <c r="M75" s="4"/>
      <c r="N75" s="4"/>
      <c r="O75" s="4"/>
      <c r="P75" s="4"/>
      <c r="Q75" s="40"/>
      <c r="R75" s="4"/>
      <c r="T75" s="4"/>
    </row>
    <row r="76" spans="1:26" ht="9.9499999999999993" customHeight="1">
      <c r="A76" s="4"/>
      <c r="B76" s="41"/>
      <c r="C76" s="4"/>
      <c r="D76" s="4"/>
      <c r="E76" s="4"/>
      <c r="F76" s="4"/>
      <c r="G76" s="4"/>
      <c r="H76" s="4"/>
      <c r="I76" s="4"/>
      <c r="J76" s="4"/>
      <c r="K76" s="4"/>
      <c r="L76" s="4"/>
      <c r="M76" s="4"/>
      <c r="N76" s="4"/>
      <c r="O76" s="4"/>
      <c r="P76" s="4"/>
      <c r="Q76" s="4"/>
      <c r="R76" s="4"/>
      <c r="T76" s="4"/>
    </row>
    <row r="77" spans="1:26" ht="9.9499999999999993" customHeight="1">
      <c r="A77" s="4"/>
      <c r="B77" s="4"/>
      <c r="C77" s="4"/>
      <c r="D77" s="4"/>
      <c r="E77" s="4"/>
      <c r="F77" s="4"/>
      <c r="G77" s="4"/>
      <c r="H77" s="4"/>
      <c r="I77" s="4"/>
      <c r="J77" s="4"/>
      <c r="K77" s="4"/>
      <c r="L77" s="4"/>
      <c r="M77" s="4"/>
      <c r="N77" s="4"/>
      <c r="O77" s="4"/>
      <c r="P77" s="4"/>
      <c r="Q77" s="4"/>
      <c r="R77" s="4"/>
      <c r="T77" s="4"/>
    </row>
    <row r="78" spans="1:26" ht="9.9499999999999993" customHeight="1">
      <c r="A78" s="4"/>
      <c r="B78" s="4"/>
      <c r="C78" s="4"/>
      <c r="D78" s="4"/>
      <c r="E78" s="4"/>
      <c r="F78" s="4"/>
      <c r="G78" s="4"/>
      <c r="H78" s="4"/>
      <c r="I78" s="4"/>
      <c r="J78" s="4"/>
      <c r="K78" s="4"/>
      <c r="L78" s="4"/>
      <c r="M78" s="4"/>
      <c r="N78" s="4"/>
      <c r="O78" s="4"/>
      <c r="P78" s="4"/>
      <c r="Q78" s="4"/>
      <c r="R78" s="4"/>
      <c r="T78" s="4"/>
    </row>
    <row r="79" spans="1:26" ht="9.9499999999999993" customHeight="1">
      <c r="A79" s="4"/>
      <c r="B79" s="4"/>
      <c r="C79" s="4"/>
      <c r="D79" s="4"/>
      <c r="E79" s="4"/>
      <c r="F79" s="4"/>
      <c r="G79" s="4"/>
      <c r="H79" s="4"/>
      <c r="I79" s="4"/>
      <c r="J79" s="4"/>
      <c r="K79" s="4"/>
      <c r="L79" s="4"/>
      <c r="M79" s="4"/>
      <c r="N79" s="4"/>
      <c r="O79" s="4"/>
      <c r="P79" s="4"/>
      <c r="Q79" s="4"/>
      <c r="T79" s="4"/>
    </row>
    <row r="80" spans="1:26" ht="9.9499999999999993" customHeight="1">
      <c r="A80" s="4"/>
      <c r="B80" s="4"/>
      <c r="C80" s="4"/>
      <c r="D80" s="4"/>
      <c r="E80" s="4"/>
      <c r="F80" s="4"/>
      <c r="G80" s="4"/>
      <c r="H80" s="4"/>
      <c r="I80" s="4"/>
      <c r="J80" s="4"/>
      <c r="K80" s="4"/>
      <c r="L80" s="4"/>
      <c r="M80" s="4"/>
      <c r="N80" s="4"/>
      <c r="O80" s="4"/>
      <c r="P80" s="4"/>
    </row>
    <row r="81" spans="1:7" ht="11.45" customHeight="1">
      <c r="A81" s="4"/>
      <c r="C81" s="4"/>
      <c r="D81" s="4"/>
      <c r="E81" s="4"/>
      <c r="F81" s="4"/>
      <c r="G81" s="4"/>
    </row>
    <row r="82" spans="1:7" ht="11.45" customHeight="1">
      <c r="A82" s="4"/>
    </row>
  </sheetData>
  <mergeCells count="104">
    <mergeCell ref="X35:X41"/>
    <mergeCell ref="Z30:Z34"/>
    <mergeCell ref="U1:Z2"/>
    <mergeCell ref="X59:Z61"/>
    <mergeCell ref="X63:Z65"/>
    <mergeCell ref="Z9:Z13"/>
    <mergeCell ref="U14:W20"/>
    <mergeCell ref="Z21:Z22"/>
    <mergeCell ref="X28:X34"/>
    <mergeCell ref="Z7:Z8"/>
    <mergeCell ref="Z14:Z15"/>
    <mergeCell ref="Z16:Z20"/>
    <mergeCell ref="U21:W27"/>
    <mergeCell ref="X21:X27"/>
    <mergeCell ref="Y4:Y6"/>
    <mergeCell ref="Z5:Z6"/>
    <mergeCell ref="U4:W6"/>
    <mergeCell ref="Y21:Y27"/>
    <mergeCell ref="Y14:Y20"/>
    <mergeCell ref="Z51:Z55"/>
    <mergeCell ref="U49:W55"/>
    <mergeCell ref="Y42:Y48"/>
    <mergeCell ref="Y49:Y55"/>
    <mergeCell ref="X67:Z69"/>
    <mergeCell ref="U68:W69"/>
    <mergeCell ref="Z49:Z50"/>
    <mergeCell ref="X4:X6"/>
    <mergeCell ref="B19:D20"/>
    <mergeCell ref="B58:J59"/>
    <mergeCell ref="Z23:Z27"/>
    <mergeCell ref="Y35:Y41"/>
    <mergeCell ref="E69:R70"/>
    <mergeCell ref="Z35:Z36"/>
    <mergeCell ref="Z37:Z41"/>
    <mergeCell ref="Z42:Z43"/>
    <mergeCell ref="Z44:Z48"/>
    <mergeCell ref="U64:W65"/>
    <mergeCell ref="B60:D61"/>
    <mergeCell ref="E62:R63"/>
    <mergeCell ref="B17:D18"/>
    <mergeCell ref="E17:Q18"/>
    <mergeCell ref="B13:D14"/>
    <mergeCell ref="Y28:Y34"/>
    <mergeCell ref="Y7:Y13"/>
    <mergeCell ref="X42:X48"/>
    <mergeCell ref="U28:W34"/>
    <mergeCell ref="Z28:Z29"/>
    <mergeCell ref="U7:W13"/>
    <mergeCell ref="U60:W61"/>
    <mergeCell ref="B9:D10"/>
    <mergeCell ref="E9:Q10"/>
    <mergeCell ref="B11:D12"/>
    <mergeCell ref="E11:Q12"/>
    <mergeCell ref="X14:X20"/>
    <mergeCell ref="E13:S14"/>
    <mergeCell ref="D47:F49"/>
    <mergeCell ref="H44:J46"/>
    <mergeCell ref="H47:J49"/>
    <mergeCell ref="D26:F28"/>
    <mergeCell ref="H26:J28"/>
    <mergeCell ref="D38:F40"/>
    <mergeCell ref="D41:F43"/>
    <mergeCell ref="H38:J40"/>
    <mergeCell ref="H41:J43"/>
    <mergeCell ref="L38:N40"/>
    <mergeCell ref="X49:X55"/>
    <mergeCell ref="X7:X13"/>
    <mergeCell ref="K58:Q59"/>
    <mergeCell ref="P32:P34"/>
    <mergeCell ref="P35:P37"/>
    <mergeCell ref="E15:Q16"/>
    <mergeCell ref="B6:S7"/>
    <mergeCell ref="H35:J37"/>
    <mergeCell ref="L35:N37"/>
    <mergeCell ref="L29:N31"/>
    <mergeCell ref="P29:P31"/>
    <mergeCell ref="H32:J34"/>
    <mergeCell ref="C22:G23"/>
    <mergeCell ref="H22:P23"/>
    <mergeCell ref="L32:N34"/>
    <mergeCell ref="E73:R74"/>
    <mergeCell ref="E66:R67"/>
    <mergeCell ref="E60:S61"/>
    <mergeCell ref="B56:Q57"/>
    <mergeCell ref="E64:R65"/>
    <mergeCell ref="D44:F46"/>
    <mergeCell ref="U35:W41"/>
    <mergeCell ref="E19:Q20"/>
    <mergeCell ref="U42:W48"/>
    <mergeCell ref="L41:N43"/>
    <mergeCell ref="L44:N46"/>
    <mergeCell ref="L47:N49"/>
    <mergeCell ref="P38:P40"/>
    <mergeCell ref="P41:P43"/>
    <mergeCell ref="P44:P46"/>
    <mergeCell ref="P47:P49"/>
    <mergeCell ref="D35:F37"/>
    <mergeCell ref="L26:N28"/>
    <mergeCell ref="P26:P28"/>
    <mergeCell ref="D29:F31"/>
    <mergeCell ref="D32:F34"/>
    <mergeCell ref="H29:J31"/>
    <mergeCell ref="D52:P53"/>
    <mergeCell ref="B69:D70"/>
  </mergeCells>
  <phoneticPr fontId="2"/>
  <printOptions horizontalCentered="1" verticalCentered="1"/>
  <pageMargins left="0.39370078740157483" right="0" top="0.39370078740157483" bottom="0" header="0.51181102362204722" footer="0.51181102362204722"/>
  <pageSetup paperSize="9" orientation="landscape" horizontalDpi="0" verticalDpi="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view="pageBreakPreview" zoomScaleNormal="100" zoomScaleSheetLayoutView="100" workbookViewId="0">
      <selection activeCell="B6" sqref="B6"/>
    </sheetView>
  </sheetViews>
  <sheetFormatPr defaultRowHeight="24.95" customHeight="1"/>
  <cols>
    <col min="1" max="1" width="11.25" style="83" customWidth="1"/>
    <col min="2" max="7" width="11.625" style="83" customWidth="1"/>
    <col min="8" max="8" width="8" style="83" customWidth="1"/>
    <col min="9" max="9" width="1.625" style="83" customWidth="1"/>
    <col min="10" max="16384" width="9" style="83"/>
  </cols>
  <sheetData>
    <row r="1" spans="1:8" ht="13.5" customHeight="1"/>
    <row r="2" spans="1:8" ht="15.95" customHeight="1">
      <c r="B2" s="85"/>
      <c r="H2" s="105"/>
    </row>
    <row r="3" spans="1:8" ht="15.95" customHeight="1">
      <c r="A3" s="104"/>
      <c r="B3" s="85"/>
      <c r="H3" s="105" t="s">
        <v>108</v>
      </c>
    </row>
    <row r="4" spans="1:8" ht="15.95" customHeight="1">
      <c r="H4" s="105" t="s">
        <v>203</v>
      </c>
    </row>
    <row r="5" spans="1:8" ht="15.95" customHeight="1">
      <c r="H5" s="127" t="s">
        <v>241</v>
      </c>
    </row>
    <row r="6" spans="1:8" ht="20.100000000000001" customHeight="1">
      <c r="B6" s="104" t="s">
        <v>530</v>
      </c>
      <c r="C6" s="84"/>
      <c r="D6" s="84"/>
      <c r="E6" s="84"/>
      <c r="F6" s="84"/>
      <c r="G6" s="84"/>
      <c r="H6" s="84"/>
    </row>
    <row r="7" spans="1:8" ht="21" customHeight="1">
      <c r="B7" s="84"/>
      <c r="C7" s="84"/>
      <c r="D7" s="84"/>
      <c r="E7" s="84"/>
      <c r="F7" s="84"/>
      <c r="G7" s="84"/>
      <c r="H7" s="84"/>
    </row>
    <row r="8" spans="1:8" ht="21.75" customHeight="1">
      <c r="B8" s="104" t="s">
        <v>242</v>
      </c>
      <c r="C8" s="104"/>
      <c r="D8" s="104"/>
      <c r="E8" s="85"/>
      <c r="F8" s="85"/>
      <c r="G8" s="85"/>
      <c r="H8" s="84"/>
    </row>
    <row r="9" spans="1:8" ht="21.75" customHeight="1">
      <c r="B9" s="104" t="s">
        <v>255</v>
      </c>
      <c r="C9" s="104"/>
      <c r="D9" s="104"/>
      <c r="E9" s="85"/>
      <c r="F9" s="85"/>
      <c r="G9" s="85"/>
      <c r="H9" s="84"/>
    </row>
    <row r="10" spans="1:8" ht="21.75" customHeight="1">
      <c r="B10" s="104" t="s">
        <v>245</v>
      </c>
      <c r="C10" s="104"/>
      <c r="D10" s="104" t="s">
        <v>262</v>
      </c>
      <c r="E10" s="85"/>
      <c r="F10" s="85"/>
      <c r="G10" s="85"/>
      <c r="H10" s="84"/>
    </row>
    <row r="11" spans="1:8" ht="21.75" customHeight="1">
      <c r="B11" s="104"/>
      <c r="C11" s="104"/>
      <c r="D11" s="104"/>
      <c r="E11" s="85"/>
      <c r="F11" s="85"/>
      <c r="G11" s="85"/>
      <c r="H11" s="84"/>
    </row>
    <row r="12" spans="1:8" ht="21.75" customHeight="1">
      <c r="B12" s="104" t="s">
        <v>260</v>
      </c>
      <c r="C12" s="104"/>
      <c r="D12" s="104"/>
      <c r="E12" s="85"/>
      <c r="F12" s="85"/>
      <c r="G12" s="85"/>
      <c r="H12" s="84"/>
    </row>
    <row r="13" spans="1:8" ht="21.75" customHeight="1">
      <c r="B13" s="104" t="s">
        <v>256</v>
      </c>
      <c r="C13" s="104"/>
      <c r="D13" s="104"/>
      <c r="E13" s="85"/>
      <c r="F13" s="85"/>
      <c r="G13" s="85"/>
      <c r="H13" s="84"/>
    </row>
    <row r="14" spans="1:8" ht="21.75" customHeight="1">
      <c r="B14" s="104" t="s">
        <v>257</v>
      </c>
      <c r="C14" s="104"/>
      <c r="D14" s="104"/>
      <c r="E14" s="85"/>
      <c r="F14" s="85"/>
      <c r="G14" s="85"/>
      <c r="H14" s="84"/>
    </row>
    <row r="15" spans="1:8" ht="21.75" customHeight="1">
      <c r="B15" s="104" t="s">
        <v>258</v>
      </c>
      <c r="C15" s="104"/>
      <c r="D15" s="104"/>
      <c r="E15" s="85"/>
      <c r="F15" s="85"/>
      <c r="G15" s="85"/>
      <c r="H15" s="84"/>
    </row>
    <row r="16" spans="1:8" ht="21.75" customHeight="1">
      <c r="B16" s="104"/>
      <c r="C16" s="104"/>
      <c r="D16" s="104"/>
      <c r="E16" s="85"/>
      <c r="F16" s="85"/>
      <c r="G16" s="85"/>
      <c r="H16" s="84"/>
    </row>
    <row r="17" spans="2:8" ht="21.75" customHeight="1">
      <c r="B17" s="104" t="s">
        <v>261</v>
      </c>
      <c r="C17" s="104"/>
      <c r="D17" s="104"/>
      <c r="E17" s="85"/>
      <c r="F17" s="85"/>
      <c r="G17" s="85"/>
      <c r="H17" s="84"/>
    </row>
    <row r="18" spans="2:8" ht="21.75" customHeight="1">
      <c r="B18" s="104" t="s">
        <v>259</v>
      </c>
      <c r="C18" s="104"/>
      <c r="D18" s="104"/>
      <c r="E18" s="85"/>
      <c r="F18" s="85"/>
      <c r="G18" s="85"/>
      <c r="H18" s="84"/>
    </row>
    <row r="19" spans="2:8" ht="21.75" customHeight="1">
      <c r="B19" s="104"/>
      <c r="C19" s="104"/>
      <c r="D19" s="104"/>
      <c r="E19" s="85"/>
      <c r="F19" s="85"/>
      <c r="G19" s="85"/>
      <c r="H19" s="84"/>
    </row>
    <row r="20" spans="2:8" ht="21.75" customHeight="1">
      <c r="B20" s="104" t="s">
        <v>243</v>
      </c>
      <c r="C20" s="104"/>
      <c r="D20" s="104"/>
      <c r="E20" s="85"/>
      <c r="F20" s="85"/>
      <c r="G20" s="85"/>
      <c r="H20" s="84"/>
    </row>
    <row r="21" spans="2:8" ht="21.75" customHeight="1">
      <c r="B21" s="104" t="s">
        <v>263</v>
      </c>
      <c r="C21" s="104"/>
      <c r="D21" s="104"/>
      <c r="E21" s="85"/>
      <c r="F21" s="85"/>
      <c r="G21" s="85"/>
      <c r="H21" s="84"/>
    </row>
    <row r="22" spans="2:8" ht="21.75" customHeight="1">
      <c r="B22" s="104"/>
      <c r="C22" s="104"/>
      <c r="D22" s="104"/>
      <c r="E22" s="85"/>
      <c r="F22" s="85"/>
      <c r="G22" s="85"/>
      <c r="H22" s="84"/>
    </row>
    <row r="23" spans="2:8" ht="21.75" customHeight="1">
      <c r="B23" s="104" t="s">
        <v>244</v>
      </c>
      <c r="C23" s="104"/>
      <c r="D23" s="104"/>
      <c r="E23" s="85"/>
      <c r="F23" s="85"/>
      <c r="G23" s="85"/>
      <c r="H23" s="84"/>
    </row>
    <row r="24" spans="2:8" ht="21.75" customHeight="1">
      <c r="B24" s="104" t="s">
        <v>246</v>
      </c>
      <c r="C24" s="104"/>
      <c r="D24" s="104"/>
      <c r="E24" s="85"/>
      <c r="F24" s="85"/>
      <c r="G24" s="85"/>
      <c r="H24" s="84"/>
    </row>
    <row r="25" spans="2:8" ht="21.75" customHeight="1">
      <c r="B25" s="104" t="s">
        <v>247</v>
      </c>
      <c r="C25" s="104"/>
      <c r="D25" s="104"/>
      <c r="E25" s="85"/>
      <c r="F25" s="85"/>
      <c r="G25" s="85"/>
      <c r="H25" s="84"/>
    </row>
    <row r="26" spans="2:8" ht="21.75" customHeight="1">
      <c r="B26" s="104"/>
      <c r="C26" s="104"/>
      <c r="D26" s="104"/>
      <c r="E26" s="85"/>
      <c r="F26" s="85"/>
      <c r="G26" s="85"/>
      <c r="H26" s="84"/>
    </row>
    <row r="27" spans="2:8" ht="21.75" customHeight="1">
      <c r="B27" s="104" t="s">
        <v>248</v>
      </c>
      <c r="C27" s="104"/>
      <c r="D27" s="104"/>
      <c r="E27" s="85"/>
      <c r="F27" s="85"/>
      <c r="G27" s="85"/>
      <c r="H27" s="84"/>
    </row>
    <row r="28" spans="2:8" ht="6" customHeight="1">
      <c r="B28" s="104"/>
      <c r="C28" s="104"/>
      <c r="D28" s="104"/>
      <c r="E28" s="85"/>
      <c r="F28" s="85"/>
      <c r="G28" s="85"/>
      <c r="H28" s="84"/>
    </row>
    <row r="29" spans="2:8" ht="21.75" customHeight="1">
      <c r="B29" s="104" t="s">
        <v>253</v>
      </c>
      <c r="C29" s="104"/>
      <c r="D29" s="104"/>
      <c r="E29" s="85"/>
      <c r="F29" s="85"/>
      <c r="G29" s="85"/>
      <c r="H29" s="84"/>
    </row>
    <row r="30" spans="2:8" ht="21.75" customHeight="1">
      <c r="B30" s="104"/>
      <c r="C30" s="104"/>
      <c r="D30" s="104"/>
      <c r="E30" s="85"/>
      <c r="F30" s="85"/>
      <c r="G30" s="85"/>
      <c r="H30" s="84"/>
    </row>
    <row r="31" spans="2:8" ht="13.5" customHeight="1">
      <c r="B31" s="84"/>
      <c r="C31" s="84"/>
      <c r="D31" s="84"/>
      <c r="E31" s="84"/>
      <c r="F31" s="84"/>
      <c r="G31" s="84"/>
      <c r="H31" s="84"/>
    </row>
    <row r="32" spans="2:8" ht="18" customHeight="1">
      <c r="B32" s="84"/>
      <c r="C32" s="84"/>
      <c r="D32" s="84"/>
      <c r="E32" s="84"/>
      <c r="F32" s="84"/>
      <c r="H32" s="137" t="s">
        <v>531</v>
      </c>
    </row>
    <row r="33" spans="1:7" ht="27.95" customHeight="1">
      <c r="A33" s="98"/>
      <c r="B33" s="136" t="s">
        <v>254</v>
      </c>
      <c r="C33" s="324"/>
      <c r="D33" s="324"/>
      <c r="E33" s="476"/>
      <c r="F33" s="476"/>
      <c r="G33" s="97"/>
    </row>
    <row r="34" spans="1:7" ht="24" customHeight="1">
      <c r="A34" s="98"/>
      <c r="B34" s="135" t="s">
        <v>250</v>
      </c>
      <c r="C34" s="325"/>
      <c r="D34" s="325"/>
      <c r="E34" s="325"/>
      <c r="F34" s="325"/>
      <c r="G34" s="100"/>
    </row>
    <row r="35" spans="1:7" ht="24" customHeight="1">
      <c r="A35" s="98"/>
      <c r="B35" s="135" t="s">
        <v>249</v>
      </c>
      <c r="C35" s="162"/>
      <c r="D35" s="162"/>
      <c r="E35" s="162"/>
      <c r="F35" s="162"/>
      <c r="G35" s="100"/>
    </row>
    <row r="36" spans="1:7" ht="24" customHeight="1">
      <c r="A36" s="98"/>
      <c r="B36" s="136" t="s">
        <v>251</v>
      </c>
      <c r="C36" s="326"/>
      <c r="D36" s="326"/>
      <c r="E36" s="181" t="s">
        <v>252</v>
      </c>
      <c r="F36" s="182"/>
      <c r="G36" s="97"/>
    </row>
    <row r="37" spans="1:7" ht="24.95" customHeight="1">
      <c r="B37" s="136"/>
      <c r="C37" s="326"/>
      <c r="D37" s="326"/>
      <c r="E37" s="181"/>
      <c r="F37" s="182"/>
    </row>
    <row r="38" spans="1:7" ht="24.95" customHeight="1">
      <c r="B38" s="136"/>
      <c r="C38" s="326"/>
      <c r="D38" s="326"/>
      <c r="E38" s="181"/>
      <c r="F38" s="182"/>
    </row>
    <row r="39" spans="1:7" ht="24.95" customHeight="1">
      <c r="B39" s="136"/>
      <c r="C39" s="326"/>
      <c r="D39" s="326"/>
      <c r="E39" s="181"/>
      <c r="F39" s="182"/>
    </row>
  </sheetData>
  <mergeCells count="7">
    <mergeCell ref="C37:D37"/>
    <mergeCell ref="C38:D38"/>
    <mergeCell ref="C39:D39"/>
    <mergeCell ref="C33:D33"/>
    <mergeCell ref="E33:F33"/>
    <mergeCell ref="C34:F34"/>
    <mergeCell ref="C36:D36"/>
  </mergeCells>
  <phoneticPr fontId="2"/>
  <pageMargins left="0.39370078740157483" right="0" top="0.19685039370078741" bottom="0" header="0.51181102362204722" footer="0.51181102362204722"/>
  <pageSetup paperSize="9" orientation="portrait"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1"/>
  <sheetViews>
    <sheetView view="pageBreakPreview" zoomScaleNormal="100" zoomScaleSheetLayoutView="100" workbookViewId="0">
      <selection activeCell="C31" sqref="C31"/>
    </sheetView>
  </sheetViews>
  <sheetFormatPr defaultRowHeight="22.5" customHeight="1"/>
  <cols>
    <col min="1" max="1" width="11.375" style="4" customWidth="1"/>
    <col min="2" max="2" width="15.125" style="9" customWidth="1"/>
    <col min="3" max="3" width="15.5" style="4" customWidth="1"/>
    <col min="4" max="4" width="38" style="4" customWidth="1"/>
    <col min="5" max="5" width="12.875" style="4" customWidth="1"/>
    <col min="6" max="6" width="2.75" style="4" customWidth="1"/>
    <col min="7" max="16384" width="9" style="4"/>
  </cols>
  <sheetData>
    <row r="1" spans="1:5" ht="22.5" customHeight="1">
      <c r="E1" s="10"/>
    </row>
    <row r="2" spans="1:5" ht="22.5" customHeight="1">
      <c r="E2" s="10"/>
    </row>
    <row r="3" spans="1:5" ht="22.5" customHeight="1">
      <c r="C3" s="6" t="s">
        <v>364</v>
      </c>
      <c r="E3" s="11"/>
    </row>
    <row r="5" spans="1:5" ht="22.5" customHeight="1">
      <c r="B5" s="12" t="s">
        <v>0</v>
      </c>
      <c r="C5" s="13" t="s">
        <v>29</v>
      </c>
      <c r="D5" s="14" t="s">
        <v>163</v>
      </c>
      <c r="E5" s="14" t="s">
        <v>51</v>
      </c>
    </row>
    <row r="6" spans="1:5" ht="22.5" customHeight="1">
      <c r="B6" s="289">
        <v>43223</v>
      </c>
      <c r="C6" s="15" t="s">
        <v>52</v>
      </c>
      <c r="D6" s="16" t="s">
        <v>284</v>
      </c>
      <c r="E6" s="17">
        <v>250</v>
      </c>
    </row>
    <row r="7" spans="1:5" ht="22.5" customHeight="1">
      <c r="B7" s="290">
        <v>43261</v>
      </c>
      <c r="C7" s="18" t="s">
        <v>54</v>
      </c>
      <c r="D7" s="19" t="s">
        <v>285</v>
      </c>
      <c r="E7" s="20">
        <v>70</v>
      </c>
    </row>
    <row r="8" spans="1:5" ht="22.5" customHeight="1">
      <c r="B8" s="290">
        <v>43256</v>
      </c>
      <c r="C8" s="18" t="s">
        <v>54</v>
      </c>
      <c r="D8" s="19" t="s">
        <v>55</v>
      </c>
      <c r="E8" s="25" t="s">
        <v>57</v>
      </c>
    </row>
    <row r="9" spans="1:5" ht="22.5" customHeight="1">
      <c r="A9" s="203"/>
      <c r="B9" s="290">
        <v>43303</v>
      </c>
      <c r="C9" s="18" t="s">
        <v>273</v>
      </c>
      <c r="D9" s="19" t="s">
        <v>286</v>
      </c>
      <c r="E9" s="20">
        <v>204</v>
      </c>
    </row>
    <row r="10" spans="1:5" ht="22.5" customHeight="1">
      <c r="B10" s="290">
        <v>43368</v>
      </c>
      <c r="C10" s="18" t="s">
        <v>54</v>
      </c>
      <c r="D10" s="19" t="s">
        <v>56</v>
      </c>
      <c r="E10" s="25" t="s">
        <v>57</v>
      </c>
    </row>
    <row r="11" spans="1:5" ht="22.5" customHeight="1">
      <c r="B11" s="290">
        <v>43407</v>
      </c>
      <c r="C11" s="18" t="s">
        <v>54</v>
      </c>
      <c r="D11" s="19" t="s">
        <v>287</v>
      </c>
      <c r="E11" s="25" t="s">
        <v>272</v>
      </c>
    </row>
    <row r="12" spans="1:5" ht="22.5" customHeight="1">
      <c r="B12" s="290">
        <v>43408</v>
      </c>
      <c r="C12" s="18" t="s">
        <v>273</v>
      </c>
      <c r="D12" s="19" t="s">
        <v>288</v>
      </c>
      <c r="E12" s="20">
        <v>108</v>
      </c>
    </row>
    <row r="13" spans="1:5" ht="22.5" customHeight="1">
      <c r="B13" s="290">
        <v>43450</v>
      </c>
      <c r="C13" s="18" t="s">
        <v>52</v>
      </c>
      <c r="D13" s="19" t="s">
        <v>289</v>
      </c>
      <c r="E13" s="20">
        <v>32</v>
      </c>
    </row>
    <row r="14" spans="1:5" ht="22.5" customHeight="1">
      <c r="B14" s="290">
        <v>43499</v>
      </c>
      <c r="C14" s="18" t="s">
        <v>53</v>
      </c>
      <c r="D14" s="19" t="s">
        <v>290</v>
      </c>
      <c r="E14" s="20">
        <v>146</v>
      </c>
    </row>
    <row r="15" spans="1:5" ht="22.5" customHeight="1">
      <c r="B15" s="291">
        <v>43527</v>
      </c>
      <c r="C15" s="21" t="s">
        <v>54</v>
      </c>
      <c r="D15" s="22" t="s">
        <v>291</v>
      </c>
      <c r="E15" s="23">
        <v>40</v>
      </c>
    </row>
    <row r="16" spans="1:5" ht="22.5" customHeight="1">
      <c r="B16" s="24"/>
    </row>
    <row r="17" spans="1:5" ht="22.5" customHeight="1">
      <c r="B17" s="24"/>
    </row>
    <row r="18" spans="1:5" ht="22.5" customHeight="1">
      <c r="B18" s="24"/>
    </row>
    <row r="19" spans="1:5" ht="22.5" customHeight="1">
      <c r="B19" s="24"/>
      <c r="C19" s="6" t="s">
        <v>365</v>
      </c>
      <c r="E19" s="11"/>
    </row>
    <row r="20" spans="1:5" ht="22.5" customHeight="1">
      <c r="B20" s="24"/>
    </row>
    <row r="21" spans="1:5" ht="22.5" customHeight="1">
      <c r="B21" s="12" t="s">
        <v>0</v>
      </c>
      <c r="C21" s="13" t="s">
        <v>29</v>
      </c>
      <c r="D21" s="14" t="s">
        <v>163</v>
      </c>
      <c r="E21" s="14" t="s">
        <v>162</v>
      </c>
    </row>
    <row r="22" spans="1:5" ht="22.5" customHeight="1">
      <c r="B22" s="289">
        <v>43588</v>
      </c>
      <c r="C22" s="15" t="s">
        <v>52</v>
      </c>
      <c r="D22" s="16" t="s">
        <v>366</v>
      </c>
      <c r="E22" s="17">
        <v>250</v>
      </c>
    </row>
    <row r="23" spans="1:5" ht="22.5" customHeight="1">
      <c r="B23" s="290">
        <v>43625</v>
      </c>
      <c r="C23" s="18" t="s">
        <v>54</v>
      </c>
      <c r="D23" s="19" t="s">
        <v>367</v>
      </c>
      <c r="E23" s="20">
        <v>70</v>
      </c>
    </row>
    <row r="24" spans="1:5" ht="22.5" customHeight="1">
      <c r="B24" s="290">
        <v>43620</v>
      </c>
      <c r="C24" s="18" t="s">
        <v>54</v>
      </c>
      <c r="D24" s="19" t="s">
        <v>55</v>
      </c>
      <c r="E24" s="25" t="s">
        <v>57</v>
      </c>
    </row>
    <row r="25" spans="1:5" ht="22.5" customHeight="1">
      <c r="A25" s="203"/>
      <c r="B25" s="290">
        <v>43653</v>
      </c>
      <c r="C25" s="18" t="s">
        <v>53</v>
      </c>
      <c r="D25" s="19" t="s">
        <v>368</v>
      </c>
      <c r="E25" s="20">
        <v>200</v>
      </c>
    </row>
    <row r="26" spans="1:5" ht="22.5" customHeight="1">
      <c r="B26" s="290" t="s">
        <v>369</v>
      </c>
      <c r="C26" s="18" t="s">
        <v>54</v>
      </c>
      <c r="D26" s="19" t="s">
        <v>56</v>
      </c>
      <c r="E26" s="25" t="s">
        <v>57</v>
      </c>
    </row>
    <row r="27" spans="1:5" ht="22.5" customHeight="1">
      <c r="B27" s="290">
        <v>43773</v>
      </c>
      <c r="C27" s="18" t="s">
        <v>54</v>
      </c>
      <c r="D27" s="19" t="s">
        <v>370</v>
      </c>
      <c r="E27" s="25" t="s">
        <v>272</v>
      </c>
    </row>
    <row r="28" spans="1:5" ht="22.5" customHeight="1">
      <c r="B28" s="290" t="s">
        <v>371</v>
      </c>
      <c r="C28" s="18"/>
      <c r="D28" s="19" t="s">
        <v>372</v>
      </c>
      <c r="E28" s="20">
        <v>100</v>
      </c>
    </row>
    <row r="29" spans="1:5" ht="22.5" customHeight="1">
      <c r="B29" s="290">
        <v>43807</v>
      </c>
      <c r="C29" s="18" t="s">
        <v>54</v>
      </c>
      <c r="D29" s="19" t="s">
        <v>373</v>
      </c>
      <c r="E29" s="20">
        <v>40</v>
      </c>
    </row>
    <row r="30" spans="1:5" ht="22.5" customHeight="1">
      <c r="B30" s="290">
        <v>43498</v>
      </c>
      <c r="C30" s="18" t="s">
        <v>53</v>
      </c>
      <c r="D30" s="19" t="s">
        <v>374</v>
      </c>
      <c r="E30" s="20">
        <v>200</v>
      </c>
    </row>
    <row r="31" spans="1:5" ht="22.5" customHeight="1">
      <c r="B31" s="291">
        <v>43532</v>
      </c>
      <c r="C31" s="21" t="s">
        <v>54</v>
      </c>
      <c r="D31" s="22" t="s">
        <v>375</v>
      </c>
      <c r="E31" s="23">
        <v>40</v>
      </c>
    </row>
  </sheetData>
  <phoneticPr fontId="2"/>
  <pageMargins left="0.39370078740157483" right="0.19685039370078741" top="0.39370078740157483" bottom="0.39370078740157483" header="0.51181102362204722" footer="0.51181102362204722"/>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48"/>
  <sheetViews>
    <sheetView view="pageBreakPreview" zoomScaleNormal="100" zoomScaleSheetLayoutView="100" workbookViewId="0">
      <selection activeCell="B2" sqref="B2:E2"/>
    </sheetView>
  </sheetViews>
  <sheetFormatPr defaultRowHeight="17.100000000000001" customHeight="1"/>
  <cols>
    <col min="1" max="1" width="9" style="209"/>
    <col min="2" max="2" width="34.375" style="209" customWidth="1"/>
    <col min="3" max="3" width="12.625" style="209" customWidth="1"/>
    <col min="4" max="4" width="12.625" style="210" customWidth="1"/>
    <col min="5" max="5" width="24.875" style="209" customWidth="1"/>
    <col min="6" max="16384" width="9" style="209"/>
  </cols>
  <sheetData>
    <row r="2" spans="2:5" ht="17.100000000000001" customHeight="1">
      <c r="B2" s="307" t="s">
        <v>376</v>
      </c>
      <c r="C2" s="307"/>
      <c r="D2" s="307"/>
      <c r="E2" s="307"/>
    </row>
    <row r="3" spans="2:5" ht="9.75" customHeight="1"/>
    <row r="4" spans="2:5" ht="17.100000000000001" customHeight="1">
      <c r="B4" s="209" t="s">
        <v>167</v>
      </c>
    </row>
    <row r="5" spans="2:5" ht="17.100000000000001" customHeight="1">
      <c r="B5" s="211" t="s">
        <v>172</v>
      </c>
      <c r="C5" s="211" t="s">
        <v>236</v>
      </c>
      <c r="D5" s="212" t="s">
        <v>235</v>
      </c>
      <c r="E5" s="211" t="s">
        <v>173</v>
      </c>
    </row>
    <row r="6" spans="2:5" ht="17.100000000000001" customHeight="1">
      <c r="B6" s="213" t="s">
        <v>377</v>
      </c>
      <c r="C6" s="214"/>
      <c r="D6" s="214"/>
      <c r="E6" s="213"/>
    </row>
    <row r="7" spans="2:5" ht="17.100000000000001" customHeight="1">
      <c r="B7" s="215" t="s">
        <v>434</v>
      </c>
      <c r="C7" s="216">
        <v>80000</v>
      </c>
      <c r="D7" s="216">
        <f>2000*35+5000</f>
        <v>75000</v>
      </c>
      <c r="E7" s="217" t="s">
        <v>440</v>
      </c>
    </row>
    <row r="8" spans="2:5" ht="17.100000000000001" customHeight="1">
      <c r="B8" s="218" t="s">
        <v>435</v>
      </c>
      <c r="C8" s="219">
        <v>200000</v>
      </c>
      <c r="D8" s="219">
        <f>2000*103</f>
        <v>206000</v>
      </c>
      <c r="E8" s="220" t="s">
        <v>442</v>
      </c>
    </row>
    <row r="9" spans="2:5" ht="17.100000000000001" customHeight="1">
      <c r="B9" s="221" t="s">
        <v>436</v>
      </c>
      <c r="C9" s="222">
        <v>5000</v>
      </c>
      <c r="D9" s="222">
        <v>5000</v>
      </c>
      <c r="E9" s="223" t="s">
        <v>297</v>
      </c>
    </row>
    <row r="10" spans="2:5" ht="17.100000000000001" customHeight="1">
      <c r="B10" s="221" t="s">
        <v>437</v>
      </c>
      <c r="C10" s="222">
        <v>35000</v>
      </c>
      <c r="D10" s="222">
        <v>32000</v>
      </c>
      <c r="E10" s="223" t="s">
        <v>445</v>
      </c>
    </row>
    <row r="11" spans="2:5" ht="17.100000000000001" customHeight="1">
      <c r="B11" s="221" t="s">
        <v>439</v>
      </c>
      <c r="C11" s="222">
        <v>200000</v>
      </c>
      <c r="D11" s="222">
        <f>2000*77</f>
        <v>154000</v>
      </c>
      <c r="E11" s="223" t="s">
        <v>447</v>
      </c>
    </row>
    <row r="12" spans="2:5" ht="17.100000000000001" customHeight="1">
      <c r="B12" s="221" t="s">
        <v>438</v>
      </c>
      <c r="C12" s="222">
        <v>30000</v>
      </c>
      <c r="D12" s="222">
        <f>41*1000</f>
        <v>41000</v>
      </c>
      <c r="E12" s="223" t="s">
        <v>448</v>
      </c>
    </row>
    <row r="13" spans="2:5" ht="17.100000000000001" customHeight="1">
      <c r="B13" s="221" t="s">
        <v>446</v>
      </c>
      <c r="C13" s="222">
        <v>130000</v>
      </c>
      <c r="D13" s="222">
        <f>84000+35000</f>
        <v>119000</v>
      </c>
      <c r="E13" s="223" t="s">
        <v>444</v>
      </c>
    </row>
    <row r="14" spans="2:5" ht="17.100000000000001" customHeight="1">
      <c r="B14" s="221" t="s">
        <v>221</v>
      </c>
      <c r="C14" s="222">
        <v>20000</v>
      </c>
      <c r="D14" s="222">
        <v>20000</v>
      </c>
      <c r="E14" s="223"/>
    </row>
    <row r="15" spans="2:5" ht="17.100000000000001" customHeight="1">
      <c r="B15" s="224" t="s">
        <v>220</v>
      </c>
      <c r="C15" s="225">
        <v>30000</v>
      </c>
      <c r="D15" s="225">
        <f>54000+18000</f>
        <v>72000</v>
      </c>
      <c r="E15" s="226"/>
    </row>
    <row r="16" spans="2:5" ht="17.100000000000001" customHeight="1">
      <c r="B16" s="227" t="s">
        <v>443</v>
      </c>
      <c r="C16" s="228">
        <v>3</v>
      </c>
      <c r="D16" s="228">
        <f>1+2</f>
        <v>3</v>
      </c>
      <c r="E16" s="229" t="s">
        <v>169</v>
      </c>
    </row>
    <row r="17" spans="2:5" ht="17.100000000000001" customHeight="1">
      <c r="B17" s="230" t="s">
        <v>170</v>
      </c>
      <c r="C17" s="245">
        <f>SUM(C6:C16)</f>
        <v>730003</v>
      </c>
      <c r="D17" s="245">
        <f>SUM(D6:D16)</f>
        <v>724003</v>
      </c>
      <c r="E17" s="230"/>
    </row>
    <row r="19" spans="2:5" ht="17.100000000000001" customHeight="1">
      <c r="B19" s="209" t="s">
        <v>171</v>
      </c>
    </row>
    <row r="20" spans="2:5" ht="17.100000000000001" customHeight="1">
      <c r="B20" s="211" t="s">
        <v>172</v>
      </c>
      <c r="C20" s="211" t="s">
        <v>236</v>
      </c>
      <c r="D20" s="212" t="s">
        <v>235</v>
      </c>
      <c r="E20" s="211" t="s">
        <v>173</v>
      </c>
    </row>
    <row r="21" spans="2:5" ht="17.100000000000001" customHeight="1">
      <c r="B21" s="215" t="s">
        <v>434</v>
      </c>
      <c r="C21" s="216">
        <v>50000</v>
      </c>
      <c r="D21" s="216">
        <v>44735</v>
      </c>
      <c r="E21" s="232"/>
    </row>
    <row r="22" spans="2:5" ht="17.100000000000001" customHeight="1">
      <c r="B22" s="221" t="s">
        <v>435</v>
      </c>
      <c r="C22" s="222">
        <v>200000</v>
      </c>
      <c r="D22" s="222">
        <v>196690</v>
      </c>
      <c r="E22" s="233"/>
    </row>
    <row r="23" spans="2:5" ht="17.100000000000001" customHeight="1">
      <c r="B23" s="221" t="s">
        <v>174</v>
      </c>
      <c r="C23" s="222">
        <v>10000</v>
      </c>
      <c r="D23" s="222">
        <v>4130</v>
      </c>
      <c r="E23" s="233"/>
    </row>
    <row r="24" spans="2:5" ht="17.100000000000001" customHeight="1">
      <c r="B24" s="221" t="s">
        <v>436</v>
      </c>
      <c r="C24" s="222">
        <v>5000</v>
      </c>
      <c r="D24" s="222">
        <v>11180</v>
      </c>
      <c r="E24" s="233"/>
    </row>
    <row r="25" spans="2:5" ht="17.100000000000001" customHeight="1">
      <c r="B25" s="221" t="s">
        <v>437</v>
      </c>
      <c r="C25" s="222">
        <v>50000</v>
      </c>
      <c r="D25" s="222">
        <v>37706</v>
      </c>
      <c r="E25" s="233"/>
    </row>
    <row r="26" spans="2:5" ht="17.100000000000001" customHeight="1">
      <c r="B26" s="221" t="s">
        <v>439</v>
      </c>
      <c r="C26" s="222">
        <v>290000</v>
      </c>
      <c r="D26" s="222">
        <v>269005</v>
      </c>
      <c r="E26" s="233"/>
    </row>
    <row r="27" spans="2:5" ht="17.100000000000001" customHeight="1">
      <c r="B27" s="221" t="s">
        <v>438</v>
      </c>
      <c r="C27" s="222">
        <v>45000</v>
      </c>
      <c r="D27" s="222">
        <v>43690</v>
      </c>
      <c r="E27" s="233"/>
    </row>
    <row r="28" spans="2:5" ht="17.100000000000001" customHeight="1">
      <c r="B28" s="221" t="s">
        <v>175</v>
      </c>
      <c r="C28" s="222">
        <v>4000</v>
      </c>
      <c r="D28" s="222">
        <v>4000</v>
      </c>
      <c r="E28" s="221"/>
    </row>
    <row r="29" spans="2:5" ht="17.100000000000001" customHeight="1">
      <c r="B29" s="221" t="s">
        <v>176</v>
      </c>
      <c r="C29" s="222">
        <f>300*50</f>
        <v>15000</v>
      </c>
      <c r="D29" s="222">
        <v>14870</v>
      </c>
      <c r="E29" s="221" t="s">
        <v>449</v>
      </c>
    </row>
    <row r="30" spans="2:5" ht="17.100000000000001" customHeight="1">
      <c r="B30" s="221" t="s">
        <v>177</v>
      </c>
      <c r="C30" s="222">
        <v>10000</v>
      </c>
      <c r="D30" s="222">
        <f>3700+3700+3700</f>
        <v>11100</v>
      </c>
      <c r="E30" s="221" t="s">
        <v>450</v>
      </c>
    </row>
    <row r="31" spans="2:5" ht="17.100000000000001" customHeight="1">
      <c r="B31" s="221" t="s">
        <v>178</v>
      </c>
      <c r="C31" s="222">
        <v>35000</v>
      </c>
      <c r="D31" s="222">
        <v>24301</v>
      </c>
      <c r="E31" s="221" t="s">
        <v>233</v>
      </c>
    </row>
    <row r="32" spans="2:5" ht="17.100000000000001" customHeight="1">
      <c r="B32" s="221" t="s">
        <v>179</v>
      </c>
      <c r="C32" s="222">
        <v>3000</v>
      </c>
      <c r="D32" s="222">
        <v>1600</v>
      </c>
      <c r="E32" s="221" t="s">
        <v>234</v>
      </c>
    </row>
    <row r="33" spans="2:5" ht="17.100000000000001" customHeight="1">
      <c r="B33" s="221" t="s">
        <v>180</v>
      </c>
      <c r="C33" s="222">
        <v>27000</v>
      </c>
      <c r="D33" s="222">
        <v>32072</v>
      </c>
      <c r="E33" s="221"/>
    </row>
    <row r="34" spans="2:5" ht="17.100000000000001" customHeight="1">
      <c r="B34" s="227" t="s">
        <v>224</v>
      </c>
      <c r="C34" s="228">
        <v>20000</v>
      </c>
      <c r="D34" s="228">
        <v>28700</v>
      </c>
      <c r="E34" s="227" t="s">
        <v>451</v>
      </c>
    </row>
    <row r="35" spans="2:5" ht="17.100000000000001" customHeight="1">
      <c r="B35" s="230" t="s">
        <v>170</v>
      </c>
      <c r="C35" s="231">
        <f>SUM(C21:C34)</f>
        <v>764000</v>
      </c>
      <c r="D35" s="231">
        <f>SUM(D21:D34)</f>
        <v>723779</v>
      </c>
      <c r="E35" s="230"/>
    </row>
    <row r="38" spans="2:5" ht="17.100000000000001" customHeight="1">
      <c r="B38" s="211" t="s">
        <v>238</v>
      </c>
      <c r="C38" s="211"/>
      <c r="D38" s="231">
        <v>417869</v>
      </c>
    </row>
    <row r="39" spans="2:5" ht="17.100000000000001" customHeight="1">
      <c r="B39" s="211" t="s">
        <v>533</v>
      </c>
      <c r="C39" s="211"/>
      <c r="D39" s="231">
        <f>D17</f>
        <v>724003</v>
      </c>
      <c r="E39" s="234"/>
    </row>
    <row r="40" spans="2:5" ht="17.100000000000001" customHeight="1">
      <c r="B40" s="211" t="s">
        <v>534</v>
      </c>
      <c r="C40" s="211"/>
      <c r="D40" s="231">
        <f>D35</f>
        <v>723779</v>
      </c>
    </row>
    <row r="41" spans="2:5" ht="17.100000000000001" customHeight="1">
      <c r="B41" s="211" t="s">
        <v>183</v>
      </c>
      <c r="C41" s="211"/>
      <c r="D41" s="231">
        <f>D38+D39-D40</f>
        <v>418093</v>
      </c>
    </row>
    <row r="43" spans="2:5" ht="17.100000000000001" customHeight="1">
      <c r="D43" s="210" t="s">
        <v>452</v>
      </c>
    </row>
    <row r="45" spans="2:5" ht="17.100000000000001" customHeight="1">
      <c r="B45" s="209" t="s">
        <v>184</v>
      </c>
    </row>
    <row r="46" spans="2:5" ht="27.95" customHeight="1">
      <c r="B46" s="209" t="s">
        <v>185</v>
      </c>
    </row>
    <row r="47" spans="2:5" ht="27.95" customHeight="1">
      <c r="B47" s="209" t="s">
        <v>453</v>
      </c>
      <c r="E47" s="209" t="s">
        <v>186</v>
      </c>
    </row>
    <row r="48" spans="2:5" ht="27.95" customHeight="1">
      <c r="E48" s="209" t="s">
        <v>187</v>
      </c>
    </row>
  </sheetData>
  <mergeCells count="1">
    <mergeCell ref="B2:E2"/>
  </mergeCells>
  <phoneticPr fontId="2"/>
  <pageMargins left="0.51181102362204722" right="0" top="0.35433070866141736" bottom="0.15748031496062992" header="0.31496062992125984" footer="0.31496062992125984"/>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78"/>
  <sheetViews>
    <sheetView view="pageBreakPreview" zoomScaleNormal="100" zoomScaleSheetLayoutView="100" workbookViewId="0">
      <selection activeCell="B2" sqref="B2"/>
    </sheetView>
  </sheetViews>
  <sheetFormatPr defaultRowHeight="13.5"/>
  <cols>
    <col min="1" max="1" width="6" style="189" customWidth="1"/>
    <col min="2" max="2" width="13.375" style="187" customWidth="1"/>
    <col min="3" max="3" width="42.5" style="189" customWidth="1"/>
    <col min="4" max="5" width="12.625" style="189" customWidth="1"/>
    <col min="6" max="6" width="14.625" style="189" customWidth="1"/>
    <col min="7" max="16384" width="9" style="189"/>
  </cols>
  <sheetData>
    <row r="2" spans="2:6" ht="18.75">
      <c r="C2" s="188" t="s">
        <v>376</v>
      </c>
    </row>
    <row r="3" spans="2:6">
      <c r="B3" s="190" t="s">
        <v>228</v>
      </c>
      <c r="C3" s="191" t="s">
        <v>229</v>
      </c>
      <c r="D3" s="191" t="s">
        <v>167</v>
      </c>
      <c r="E3" s="191" t="s">
        <v>171</v>
      </c>
      <c r="F3" s="191" t="s">
        <v>230</v>
      </c>
    </row>
    <row r="4" spans="2:6">
      <c r="B4" s="192">
        <v>43191</v>
      </c>
      <c r="C4" s="193" t="s">
        <v>231</v>
      </c>
      <c r="D4" s="194"/>
      <c r="E4" s="194"/>
      <c r="F4" s="194">
        <v>417869</v>
      </c>
    </row>
    <row r="5" spans="2:6">
      <c r="B5" s="192">
        <v>43214</v>
      </c>
      <c r="C5" s="196" t="s">
        <v>378</v>
      </c>
      <c r="D5" s="194"/>
      <c r="E5" s="194">
        <f>82*27</f>
        <v>2214</v>
      </c>
      <c r="F5" s="194">
        <f>F4+D5-E5</f>
        <v>415655</v>
      </c>
    </row>
    <row r="6" spans="2:6">
      <c r="B6" s="192">
        <v>43246</v>
      </c>
      <c r="C6" s="196" t="s">
        <v>379</v>
      </c>
      <c r="D6" s="194"/>
      <c r="E6" s="194">
        <v>400</v>
      </c>
      <c r="F6" s="194">
        <f>F5+D6-E6</f>
        <v>415255</v>
      </c>
    </row>
    <row r="7" spans="2:6">
      <c r="B7" s="192">
        <v>43253</v>
      </c>
      <c r="C7" s="196" t="s">
        <v>380</v>
      </c>
      <c r="D7" s="194"/>
      <c r="E7" s="194">
        <v>2103</v>
      </c>
      <c r="F7" s="194">
        <f>F6+D7-E7</f>
        <v>413152</v>
      </c>
    </row>
    <row r="8" spans="2:6">
      <c r="B8" s="192">
        <v>43260</v>
      </c>
      <c r="C8" s="196" t="s">
        <v>381</v>
      </c>
      <c r="D8" s="194"/>
      <c r="E8" s="194">
        <v>6941</v>
      </c>
      <c r="F8" s="194">
        <f>F7+D8-E8</f>
        <v>406211</v>
      </c>
    </row>
    <row r="9" spans="2:6">
      <c r="B9" s="192"/>
      <c r="C9" s="196" t="s">
        <v>382</v>
      </c>
      <c r="D9" s="194"/>
      <c r="E9" s="194"/>
      <c r="F9" s="194">
        <f t="shared" ref="F9:F60" si="0">F8+D9-E9</f>
        <v>406211</v>
      </c>
    </row>
    <row r="10" spans="2:6">
      <c r="B10" s="192"/>
      <c r="C10" s="196" t="s">
        <v>383</v>
      </c>
      <c r="D10" s="194">
        <f>2000*35</f>
        <v>70000</v>
      </c>
      <c r="E10" s="194"/>
      <c r="F10" s="194">
        <f t="shared" si="0"/>
        <v>476211</v>
      </c>
    </row>
    <row r="11" spans="2:6">
      <c r="B11" s="192"/>
      <c r="C11" s="193" t="s">
        <v>384</v>
      </c>
      <c r="D11" s="194"/>
      <c r="E11" s="194">
        <v>2805</v>
      </c>
      <c r="F11" s="194">
        <f t="shared" si="0"/>
        <v>473406</v>
      </c>
    </row>
    <row r="12" spans="2:6">
      <c r="B12" s="192"/>
      <c r="C12" s="196" t="s">
        <v>385</v>
      </c>
      <c r="D12" s="194"/>
      <c r="E12" s="194">
        <f>3480*10</f>
        <v>34800</v>
      </c>
      <c r="F12" s="194">
        <f t="shared" si="0"/>
        <v>438606</v>
      </c>
    </row>
    <row r="13" spans="2:6">
      <c r="B13" s="192"/>
      <c r="C13" s="196" t="s">
        <v>275</v>
      </c>
      <c r="D13" s="194"/>
      <c r="E13" s="194">
        <v>7130</v>
      </c>
      <c r="F13" s="194">
        <f t="shared" si="0"/>
        <v>431476</v>
      </c>
    </row>
    <row r="14" spans="2:6">
      <c r="B14" s="192"/>
      <c r="C14" s="196" t="s">
        <v>386</v>
      </c>
      <c r="D14" s="194">
        <v>5000</v>
      </c>
      <c r="E14" s="194"/>
      <c r="F14" s="194">
        <f t="shared" si="0"/>
        <v>436476</v>
      </c>
    </row>
    <row r="15" spans="2:6">
      <c r="B15" s="192">
        <v>43263</v>
      </c>
      <c r="C15" s="196" t="s">
        <v>387</v>
      </c>
      <c r="D15" s="194"/>
      <c r="E15" s="194">
        <v>1911</v>
      </c>
      <c r="F15" s="194">
        <f t="shared" si="0"/>
        <v>434565</v>
      </c>
    </row>
    <row r="16" spans="2:6">
      <c r="B16" s="192"/>
      <c r="C16" s="196" t="s">
        <v>388</v>
      </c>
      <c r="D16" s="194"/>
      <c r="E16" s="194">
        <f>82*64</f>
        <v>5248</v>
      </c>
      <c r="F16" s="194">
        <f t="shared" si="0"/>
        <v>429317</v>
      </c>
    </row>
    <row r="17" spans="2:6">
      <c r="B17" s="192">
        <v>43264</v>
      </c>
      <c r="C17" s="196" t="s">
        <v>389</v>
      </c>
      <c r="D17" s="194"/>
      <c r="E17" s="194">
        <f>82*68</f>
        <v>5576</v>
      </c>
      <c r="F17" s="194">
        <f t="shared" si="0"/>
        <v>423741</v>
      </c>
    </row>
    <row r="18" spans="2:6">
      <c r="B18" s="192"/>
      <c r="C18" s="196" t="s">
        <v>390</v>
      </c>
      <c r="D18" s="194"/>
      <c r="E18" s="194">
        <v>648</v>
      </c>
      <c r="F18" s="194">
        <f t="shared" si="0"/>
        <v>423093</v>
      </c>
    </row>
    <row r="19" spans="2:6">
      <c r="B19" s="192">
        <v>43265</v>
      </c>
      <c r="C19" s="196" t="s">
        <v>391</v>
      </c>
      <c r="D19" s="194"/>
      <c r="E19" s="194">
        <f>82*35</f>
        <v>2870</v>
      </c>
      <c r="F19" s="194">
        <f t="shared" si="0"/>
        <v>420223</v>
      </c>
    </row>
    <row r="20" spans="2:6">
      <c r="B20" s="192">
        <v>43278</v>
      </c>
      <c r="C20" s="196" t="s">
        <v>392</v>
      </c>
      <c r="D20" s="194"/>
      <c r="E20" s="194">
        <v>2500</v>
      </c>
      <c r="F20" s="194">
        <f t="shared" si="0"/>
        <v>417723</v>
      </c>
    </row>
    <row r="21" spans="2:6">
      <c r="B21" s="192">
        <v>43280</v>
      </c>
      <c r="C21" s="196" t="s">
        <v>232</v>
      </c>
      <c r="D21" s="194"/>
      <c r="E21" s="194">
        <v>4000</v>
      </c>
      <c r="F21" s="194">
        <f t="shared" si="0"/>
        <v>413723</v>
      </c>
    </row>
    <row r="22" spans="2:6">
      <c r="B22" s="192"/>
      <c r="C22" s="196" t="s">
        <v>292</v>
      </c>
      <c r="D22" s="194"/>
      <c r="E22" s="194"/>
      <c r="F22" s="194">
        <f t="shared" si="0"/>
        <v>413723</v>
      </c>
    </row>
    <row r="23" spans="2:6">
      <c r="B23" s="192"/>
      <c r="C23" s="196" t="s">
        <v>393</v>
      </c>
      <c r="D23" s="194"/>
      <c r="E23" s="194">
        <f>50*291+10*32</f>
        <v>14870</v>
      </c>
      <c r="F23" s="194">
        <f t="shared" si="0"/>
        <v>398853</v>
      </c>
    </row>
    <row r="24" spans="2:6">
      <c r="B24" s="192">
        <v>43295</v>
      </c>
      <c r="C24" s="196" t="s">
        <v>394</v>
      </c>
      <c r="D24" s="194"/>
      <c r="E24" s="194">
        <v>600</v>
      </c>
      <c r="F24" s="194">
        <f t="shared" si="0"/>
        <v>398253</v>
      </c>
    </row>
    <row r="25" spans="2:6">
      <c r="B25" s="192">
        <v>43295</v>
      </c>
      <c r="C25" s="196" t="s">
        <v>274</v>
      </c>
      <c r="D25" s="194"/>
      <c r="E25" s="194">
        <v>3700</v>
      </c>
      <c r="F25" s="194">
        <f t="shared" si="0"/>
        <v>394553</v>
      </c>
    </row>
    <row r="26" spans="2:6">
      <c r="B26" s="192">
        <v>43296</v>
      </c>
      <c r="C26" s="196" t="s">
        <v>274</v>
      </c>
      <c r="D26" s="194"/>
      <c r="E26" s="194">
        <v>3700</v>
      </c>
      <c r="F26" s="194">
        <f t="shared" si="0"/>
        <v>390853</v>
      </c>
    </row>
    <row r="27" spans="2:6">
      <c r="B27" s="192">
        <v>43301</v>
      </c>
      <c r="C27" s="196" t="s">
        <v>395</v>
      </c>
      <c r="D27" s="197"/>
      <c r="E27" s="197">
        <v>1814</v>
      </c>
      <c r="F27" s="194">
        <f t="shared" si="0"/>
        <v>389039</v>
      </c>
    </row>
    <row r="28" spans="2:6">
      <c r="B28" s="192">
        <v>43303</v>
      </c>
      <c r="C28" s="196" t="s">
        <v>441</v>
      </c>
      <c r="D28" s="197"/>
      <c r="E28" s="197"/>
      <c r="F28" s="194">
        <f t="shared" si="0"/>
        <v>389039</v>
      </c>
    </row>
    <row r="29" spans="2:6">
      <c r="B29" s="195"/>
      <c r="C29" s="196" t="s">
        <v>396</v>
      </c>
      <c r="D29" s="197">
        <f>2000*103</f>
        <v>206000</v>
      </c>
      <c r="E29" s="197"/>
      <c r="F29" s="194">
        <f t="shared" si="0"/>
        <v>595039</v>
      </c>
    </row>
    <row r="30" spans="2:6">
      <c r="B30" s="192"/>
      <c r="C30" s="196" t="s">
        <v>397</v>
      </c>
      <c r="D30" s="197"/>
      <c r="E30" s="197">
        <v>145840</v>
      </c>
      <c r="F30" s="194">
        <f t="shared" si="0"/>
        <v>449199</v>
      </c>
    </row>
    <row r="31" spans="2:6">
      <c r="B31" s="192"/>
      <c r="C31" s="196" t="s">
        <v>275</v>
      </c>
      <c r="D31" s="197"/>
      <c r="E31" s="197">
        <v>8600</v>
      </c>
      <c r="F31" s="194">
        <f t="shared" si="0"/>
        <v>440599</v>
      </c>
    </row>
    <row r="32" spans="2:6">
      <c r="B32" s="192"/>
      <c r="C32" s="196" t="s">
        <v>398</v>
      </c>
      <c r="D32" s="197"/>
      <c r="E32" s="197">
        <v>1200</v>
      </c>
      <c r="F32" s="194">
        <f t="shared" si="0"/>
        <v>439399</v>
      </c>
    </row>
    <row r="33" spans="2:6">
      <c r="B33" s="192"/>
      <c r="C33" s="196" t="s">
        <v>399</v>
      </c>
      <c r="D33" s="197"/>
      <c r="E33" s="197">
        <v>5750</v>
      </c>
      <c r="F33" s="194">
        <f t="shared" si="0"/>
        <v>433649</v>
      </c>
    </row>
    <row r="34" spans="2:6">
      <c r="B34" s="192"/>
      <c r="C34" s="196" t="s">
        <v>400</v>
      </c>
      <c r="D34" s="197"/>
      <c r="E34" s="197">
        <v>35300</v>
      </c>
      <c r="F34" s="194">
        <f t="shared" si="0"/>
        <v>398349</v>
      </c>
    </row>
    <row r="35" spans="2:6">
      <c r="B35" s="192"/>
      <c r="C35" s="196" t="s">
        <v>401</v>
      </c>
      <c r="D35" s="197">
        <v>54000</v>
      </c>
      <c r="E35" s="197"/>
      <c r="F35" s="194">
        <f t="shared" si="0"/>
        <v>452349</v>
      </c>
    </row>
    <row r="36" spans="2:6">
      <c r="B36" s="192">
        <v>43352</v>
      </c>
      <c r="C36" s="196" t="s">
        <v>169</v>
      </c>
      <c r="D36" s="197">
        <v>1</v>
      </c>
      <c r="E36" s="197"/>
      <c r="F36" s="194">
        <f t="shared" si="0"/>
        <v>452350</v>
      </c>
    </row>
    <row r="37" spans="2:6">
      <c r="B37" s="192">
        <v>43363</v>
      </c>
      <c r="C37" s="196" t="s">
        <v>402</v>
      </c>
      <c r="D37" s="197">
        <v>84000</v>
      </c>
      <c r="E37" s="197"/>
      <c r="F37" s="194">
        <f t="shared" si="0"/>
        <v>536350</v>
      </c>
    </row>
    <row r="38" spans="2:6">
      <c r="B38" s="192">
        <v>43364</v>
      </c>
      <c r="C38" s="196" t="s">
        <v>403</v>
      </c>
      <c r="D38" s="197"/>
      <c r="E38" s="197">
        <f>82*24</f>
        <v>1968</v>
      </c>
      <c r="F38" s="194">
        <f t="shared" si="0"/>
        <v>534382</v>
      </c>
    </row>
    <row r="39" spans="2:6">
      <c r="B39" s="192">
        <v>43405</v>
      </c>
      <c r="C39" s="196" t="s">
        <v>404</v>
      </c>
      <c r="D39" s="197"/>
      <c r="E39" s="197">
        <f>92+82*2</f>
        <v>256</v>
      </c>
      <c r="F39" s="194">
        <f t="shared" si="0"/>
        <v>534126</v>
      </c>
    </row>
    <row r="40" spans="2:6">
      <c r="B40" s="192">
        <v>43407</v>
      </c>
      <c r="C40" s="196" t="s">
        <v>405</v>
      </c>
      <c r="D40" s="197"/>
      <c r="E40" s="197">
        <v>4130</v>
      </c>
      <c r="F40" s="194">
        <f t="shared" si="0"/>
        <v>529996</v>
      </c>
    </row>
    <row r="41" spans="2:6">
      <c r="B41" s="192"/>
      <c r="C41" s="196" t="s">
        <v>406</v>
      </c>
      <c r="D41" s="197"/>
      <c r="E41" s="197">
        <v>4206</v>
      </c>
      <c r="F41" s="194">
        <f t="shared" si="0"/>
        <v>525790</v>
      </c>
    </row>
    <row r="42" spans="2:6">
      <c r="B42" s="192">
        <v>43408</v>
      </c>
      <c r="C42" s="196" t="s">
        <v>407</v>
      </c>
      <c r="D42" s="197">
        <v>5000</v>
      </c>
      <c r="E42" s="197"/>
      <c r="F42" s="194">
        <f t="shared" si="0"/>
        <v>530790</v>
      </c>
    </row>
    <row r="43" spans="2:6">
      <c r="B43" s="192"/>
      <c r="C43" s="193" t="s">
        <v>408</v>
      </c>
      <c r="D43" s="197"/>
      <c r="E43" s="197">
        <v>11180</v>
      </c>
      <c r="F43" s="194">
        <f t="shared" si="0"/>
        <v>519610</v>
      </c>
    </row>
    <row r="44" spans="2:6">
      <c r="B44" s="192">
        <v>43448</v>
      </c>
      <c r="C44" s="196" t="s">
        <v>411</v>
      </c>
      <c r="D44" s="197"/>
      <c r="E44" s="197">
        <v>756</v>
      </c>
      <c r="F44" s="194">
        <f t="shared" si="0"/>
        <v>518854</v>
      </c>
    </row>
    <row r="45" spans="2:6">
      <c r="B45" s="192"/>
      <c r="C45" s="196" t="s">
        <v>412</v>
      </c>
      <c r="D45" s="197"/>
      <c r="E45" s="197">
        <v>1716</v>
      </c>
      <c r="F45" s="194">
        <f t="shared" si="0"/>
        <v>517138</v>
      </c>
    </row>
    <row r="46" spans="2:6">
      <c r="B46" s="192">
        <v>43450</v>
      </c>
      <c r="C46" s="196" t="s">
        <v>409</v>
      </c>
      <c r="D46" s="197"/>
      <c r="E46" s="197"/>
      <c r="F46" s="194">
        <f t="shared" si="0"/>
        <v>517138</v>
      </c>
    </row>
    <row r="47" spans="2:6">
      <c r="B47" s="192"/>
      <c r="C47" s="196" t="s">
        <v>410</v>
      </c>
      <c r="D47" s="197">
        <v>32000</v>
      </c>
      <c r="E47" s="197"/>
      <c r="F47" s="194">
        <f t="shared" si="0"/>
        <v>549138</v>
      </c>
    </row>
    <row r="48" spans="2:6">
      <c r="B48" s="192"/>
      <c r="C48" s="196" t="s">
        <v>413</v>
      </c>
      <c r="D48" s="197"/>
      <c r="E48" s="197">
        <v>3300</v>
      </c>
      <c r="F48" s="194">
        <f t="shared" si="0"/>
        <v>545838</v>
      </c>
    </row>
    <row r="49" spans="2:6">
      <c r="B49" s="192"/>
      <c r="C49" s="193" t="s">
        <v>293</v>
      </c>
      <c r="D49" s="197"/>
      <c r="E49" s="197">
        <v>3750</v>
      </c>
      <c r="F49" s="194">
        <f t="shared" si="0"/>
        <v>542088</v>
      </c>
    </row>
    <row r="50" spans="2:6">
      <c r="B50" s="192"/>
      <c r="C50" s="196" t="s">
        <v>414</v>
      </c>
      <c r="D50" s="197"/>
      <c r="E50" s="197">
        <v>432</v>
      </c>
      <c r="F50" s="194">
        <f t="shared" si="0"/>
        <v>541656</v>
      </c>
    </row>
    <row r="51" spans="2:6">
      <c r="B51" s="192"/>
      <c r="C51" s="196" t="s">
        <v>415</v>
      </c>
      <c r="D51" s="197"/>
      <c r="E51" s="197">
        <v>2384</v>
      </c>
      <c r="F51" s="194">
        <f t="shared" si="0"/>
        <v>539272</v>
      </c>
    </row>
    <row r="52" spans="2:6">
      <c r="B52" s="192"/>
      <c r="C52" s="196" t="s">
        <v>416</v>
      </c>
      <c r="D52" s="197"/>
      <c r="E52" s="197">
        <f>3480*8</f>
        <v>27840</v>
      </c>
      <c r="F52" s="194">
        <f t="shared" si="0"/>
        <v>511432</v>
      </c>
    </row>
    <row r="53" spans="2:6">
      <c r="B53" s="192">
        <v>43452</v>
      </c>
      <c r="C53" s="196" t="s">
        <v>417</v>
      </c>
      <c r="D53" s="197"/>
      <c r="E53" s="197">
        <v>8200</v>
      </c>
      <c r="F53" s="194">
        <f t="shared" si="0"/>
        <v>503232</v>
      </c>
    </row>
    <row r="54" spans="2:6">
      <c r="B54" s="192">
        <v>43453</v>
      </c>
      <c r="C54" s="196" t="s">
        <v>418</v>
      </c>
      <c r="D54" s="197"/>
      <c r="E54" s="197">
        <v>5740</v>
      </c>
      <c r="F54" s="194">
        <f t="shared" si="0"/>
        <v>497492</v>
      </c>
    </row>
    <row r="55" spans="2:6">
      <c r="B55" s="192">
        <v>43491</v>
      </c>
      <c r="C55" s="196" t="s">
        <v>427</v>
      </c>
      <c r="D55" s="197"/>
      <c r="E55" s="197">
        <v>600</v>
      </c>
      <c r="F55" s="194">
        <f t="shared" si="0"/>
        <v>496892</v>
      </c>
    </row>
    <row r="56" spans="2:6">
      <c r="B56" s="244">
        <v>43495</v>
      </c>
      <c r="C56" s="196" t="s">
        <v>419</v>
      </c>
      <c r="D56" s="197">
        <v>35000</v>
      </c>
      <c r="E56" s="197"/>
      <c r="F56" s="194">
        <f t="shared" si="0"/>
        <v>531892</v>
      </c>
    </row>
    <row r="57" spans="2:6">
      <c r="B57" s="244">
        <v>43498</v>
      </c>
      <c r="C57" s="196" t="s">
        <v>428</v>
      </c>
      <c r="D57" s="197"/>
      <c r="E57" s="197">
        <v>4206</v>
      </c>
      <c r="F57" s="194">
        <f t="shared" si="0"/>
        <v>527686</v>
      </c>
    </row>
    <row r="58" spans="2:6">
      <c r="B58" s="244">
        <v>43499</v>
      </c>
      <c r="C58" s="196" t="s">
        <v>420</v>
      </c>
      <c r="D58" s="197"/>
      <c r="E58" s="197"/>
      <c r="F58" s="194">
        <f t="shared" si="0"/>
        <v>527686</v>
      </c>
    </row>
    <row r="59" spans="2:6">
      <c r="B59" s="244"/>
      <c r="C59" s="196" t="s">
        <v>421</v>
      </c>
      <c r="D59" s="197">
        <f>2000*77</f>
        <v>154000</v>
      </c>
      <c r="E59" s="197"/>
      <c r="F59" s="194">
        <f t="shared" si="0"/>
        <v>681686</v>
      </c>
    </row>
    <row r="60" spans="2:6">
      <c r="B60" s="244"/>
      <c r="C60" s="196" t="s">
        <v>422</v>
      </c>
      <c r="D60" s="197"/>
      <c r="E60" s="197">
        <v>234400</v>
      </c>
      <c r="F60" s="194">
        <f t="shared" si="0"/>
        <v>447286</v>
      </c>
    </row>
    <row r="61" spans="2:6">
      <c r="B61" s="244"/>
      <c r="C61" s="196" t="s">
        <v>423</v>
      </c>
      <c r="D61" s="197"/>
      <c r="E61" s="197">
        <v>9750</v>
      </c>
      <c r="F61" s="194">
        <f t="shared" ref="F61:F76" si="1">F60+D61-E61</f>
        <v>437536</v>
      </c>
    </row>
    <row r="62" spans="2:6">
      <c r="B62" s="244"/>
      <c r="C62" s="196" t="s">
        <v>424</v>
      </c>
      <c r="D62" s="197"/>
      <c r="E62" s="197">
        <v>12960</v>
      </c>
      <c r="F62" s="194">
        <f t="shared" si="1"/>
        <v>424576</v>
      </c>
    </row>
    <row r="63" spans="2:6">
      <c r="B63" s="244"/>
      <c r="C63" s="196" t="s">
        <v>425</v>
      </c>
      <c r="D63" s="197"/>
      <c r="E63" s="197">
        <v>2400</v>
      </c>
      <c r="F63" s="194">
        <f t="shared" si="1"/>
        <v>422176</v>
      </c>
    </row>
    <row r="64" spans="2:6">
      <c r="B64" s="244"/>
      <c r="C64" s="196" t="s">
        <v>426</v>
      </c>
      <c r="D64" s="197"/>
      <c r="E64" s="197">
        <v>9495</v>
      </c>
      <c r="F64" s="194">
        <f t="shared" si="1"/>
        <v>412681</v>
      </c>
    </row>
    <row r="65" spans="2:6">
      <c r="B65" s="244"/>
      <c r="C65" s="196" t="s">
        <v>401</v>
      </c>
      <c r="D65" s="197">
        <v>18000</v>
      </c>
      <c r="E65" s="197"/>
      <c r="F65" s="194">
        <f t="shared" si="1"/>
        <v>430681</v>
      </c>
    </row>
    <row r="66" spans="2:6">
      <c r="B66" s="244"/>
      <c r="C66" s="196" t="s">
        <v>428</v>
      </c>
      <c r="D66" s="197"/>
      <c r="E66" s="197"/>
      <c r="F66" s="194">
        <f t="shared" si="1"/>
        <v>430681</v>
      </c>
    </row>
    <row r="67" spans="2:6">
      <c r="B67" s="244">
        <v>43506</v>
      </c>
      <c r="C67" s="196" t="s">
        <v>429</v>
      </c>
      <c r="D67" s="197"/>
      <c r="E67" s="197">
        <v>3700</v>
      </c>
      <c r="F67" s="194">
        <f t="shared" si="1"/>
        <v>426981</v>
      </c>
    </row>
    <row r="68" spans="2:6">
      <c r="B68" s="244">
        <v>43527</v>
      </c>
      <c r="C68" s="196" t="s">
        <v>430</v>
      </c>
      <c r="D68" s="197"/>
      <c r="E68" s="197"/>
      <c r="F68" s="194">
        <f t="shared" si="1"/>
        <v>426981</v>
      </c>
    </row>
    <row r="69" spans="2:6">
      <c r="B69" s="244"/>
      <c r="C69" s="196" t="s">
        <v>431</v>
      </c>
      <c r="D69" s="197">
        <v>41000</v>
      </c>
      <c r="E69" s="197"/>
      <c r="F69" s="194">
        <f t="shared" si="1"/>
        <v>467981</v>
      </c>
    </row>
    <row r="70" spans="2:6">
      <c r="B70" s="244"/>
      <c r="C70" s="196" t="s">
        <v>432</v>
      </c>
      <c r="D70" s="197"/>
      <c r="E70" s="197">
        <v>4300</v>
      </c>
      <c r="F70" s="194">
        <f t="shared" si="1"/>
        <v>463681</v>
      </c>
    </row>
    <row r="71" spans="2:6">
      <c r="B71" s="244"/>
      <c r="C71" s="196" t="s">
        <v>294</v>
      </c>
      <c r="D71" s="197"/>
      <c r="E71" s="197">
        <v>2400</v>
      </c>
      <c r="F71" s="194">
        <f t="shared" si="1"/>
        <v>461281</v>
      </c>
    </row>
    <row r="72" spans="2:6">
      <c r="B72" s="244"/>
      <c r="C72" s="196" t="s">
        <v>295</v>
      </c>
      <c r="D72" s="197"/>
      <c r="E72" s="197">
        <v>2190</v>
      </c>
      <c r="F72" s="194">
        <f t="shared" si="1"/>
        <v>459091</v>
      </c>
    </row>
    <row r="73" spans="2:6">
      <c r="B73" s="244"/>
      <c r="C73" s="196" t="s">
        <v>385</v>
      </c>
      <c r="D73" s="197"/>
      <c r="E73" s="197">
        <f>3480*10</f>
        <v>34800</v>
      </c>
      <c r="F73" s="194">
        <f t="shared" si="1"/>
        <v>424291</v>
      </c>
    </row>
    <row r="74" spans="2:6">
      <c r="B74" s="244">
        <v>43539</v>
      </c>
      <c r="C74" s="196" t="s">
        <v>433</v>
      </c>
      <c r="D74" s="197"/>
      <c r="E74" s="197">
        <v>26200</v>
      </c>
      <c r="F74" s="194">
        <f t="shared" si="1"/>
        <v>398091</v>
      </c>
    </row>
    <row r="75" spans="2:6">
      <c r="B75" s="244">
        <v>43534</v>
      </c>
      <c r="C75" s="196" t="s">
        <v>169</v>
      </c>
      <c r="D75" s="197">
        <v>2</v>
      </c>
      <c r="E75" s="197"/>
      <c r="F75" s="194">
        <f t="shared" si="1"/>
        <v>398093</v>
      </c>
    </row>
    <row r="76" spans="2:6" ht="14.25" thickBot="1">
      <c r="B76" s="244">
        <v>43553</v>
      </c>
      <c r="C76" s="196" t="s">
        <v>221</v>
      </c>
      <c r="D76" s="197">
        <v>20000</v>
      </c>
      <c r="E76" s="197"/>
      <c r="F76" s="194">
        <f t="shared" si="1"/>
        <v>418093</v>
      </c>
    </row>
    <row r="77" spans="2:6" ht="14.25" thickTop="1">
      <c r="B77" s="198"/>
      <c r="C77" s="199" t="s">
        <v>170</v>
      </c>
      <c r="D77" s="200">
        <f>SUM(D4:D76)</f>
        <v>724003</v>
      </c>
      <c r="E77" s="200">
        <f>SUM(E4:E76)</f>
        <v>723779</v>
      </c>
      <c r="F77" s="200">
        <f>D77-E77</f>
        <v>224</v>
      </c>
    </row>
    <row r="78" spans="2:6">
      <c r="C78" s="201"/>
      <c r="D78" s="202"/>
      <c r="E78" s="202"/>
      <c r="F78" s="202"/>
    </row>
  </sheetData>
  <phoneticPr fontId="2"/>
  <printOptions horizontalCentered="1"/>
  <pageMargins left="0.51181102362204722" right="0" top="0.15748031496062992" bottom="0.19685039370078741" header="0.31496062992125984" footer="0.31496062992125984"/>
  <pageSetup paperSize="9" scale="84"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41"/>
  <sheetViews>
    <sheetView view="pageBreakPreview" zoomScaleNormal="100" zoomScaleSheetLayoutView="100" workbookViewId="0">
      <selection activeCell="B2" sqref="B2:E2"/>
    </sheetView>
  </sheetViews>
  <sheetFormatPr defaultRowHeight="18" customHeight="1"/>
  <cols>
    <col min="1" max="1" width="9" style="113"/>
    <col min="2" max="2" width="34.375" style="113" customWidth="1"/>
    <col min="3" max="3" width="13.125" style="113" customWidth="1"/>
    <col min="4" max="4" width="13.125" style="114" customWidth="1"/>
    <col min="5" max="5" width="25.5" style="113" customWidth="1"/>
    <col min="6" max="16384" width="9" style="113"/>
  </cols>
  <sheetData>
    <row r="2" spans="2:5" ht="18" customHeight="1">
      <c r="B2" s="308" t="s">
        <v>455</v>
      </c>
      <c r="C2" s="308"/>
      <c r="D2" s="308"/>
      <c r="E2" s="308"/>
    </row>
    <row r="4" spans="2:5" ht="18" customHeight="1">
      <c r="B4" s="113" t="s">
        <v>167</v>
      </c>
    </row>
    <row r="5" spans="2:5" ht="18" customHeight="1">
      <c r="B5" s="115" t="s">
        <v>172</v>
      </c>
      <c r="C5" s="115" t="s">
        <v>462</v>
      </c>
      <c r="D5" s="116" t="s">
        <v>463</v>
      </c>
      <c r="E5" s="115" t="s">
        <v>173</v>
      </c>
    </row>
    <row r="6" spans="2:5" ht="18" customHeight="1">
      <c r="B6" s="157" t="s">
        <v>454</v>
      </c>
      <c r="C6" s="159"/>
      <c r="D6" s="158"/>
      <c r="E6" s="157"/>
    </row>
    <row r="7" spans="2:5" ht="18" customHeight="1">
      <c r="B7" s="119" t="s">
        <v>456</v>
      </c>
      <c r="C7" s="216">
        <f>2000*35+5000</f>
        <v>75000</v>
      </c>
      <c r="D7" s="150">
        <f>2000*40</f>
        <v>80000</v>
      </c>
      <c r="E7" s="204" t="s">
        <v>296</v>
      </c>
    </row>
    <row r="8" spans="2:5" ht="18" customHeight="1">
      <c r="B8" s="122" t="s">
        <v>457</v>
      </c>
      <c r="C8" s="219">
        <f>2000*103</f>
        <v>206000</v>
      </c>
      <c r="D8" s="151">
        <f>2000*100</f>
        <v>200000</v>
      </c>
      <c r="E8" s="205" t="s">
        <v>222</v>
      </c>
    </row>
    <row r="9" spans="2:5" ht="18" customHeight="1">
      <c r="B9" s="221" t="s">
        <v>458</v>
      </c>
      <c r="C9" s="222">
        <v>5000</v>
      </c>
      <c r="D9" s="151">
        <v>5000</v>
      </c>
      <c r="E9" s="205" t="s">
        <v>297</v>
      </c>
    </row>
    <row r="10" spans="2:5" ht="18" customHeight="1">
      <c r="B10" s="120" t="s">
        <v>459</v>
      </c>
      <c r="C10" s="222">
        <v>32000</v>
      </c>
      <c r="D10" s="152">
        <v>40000</v>
      </c>
      <c r="E10" s="206" t="s">
        <v>464</v>
      </c>
    </row>
    <row r="11" spans="2:5" ht="18" customHeight="1">
      <c r="B11" s="120" t="s">
        <v>460</v>
      </c>
      <c r="C11" s="222">
        <f>2000*77</f>
        <v>154000</v>
      </c>
      <c r="D11" s="152">
        <f>2000*100</f>
        <v>200000</v>
      </c>
      <c r="E11" s="206" t="s">
        <v>222</v>
      </c>
    </row>
    <row r="12" spans="2:5" ht="18" customHeight="1">
      <c r="B12" s="120" t="s">
        <v>461</v>
      </c>
      <c r="C12" s="222">
        <f>41*1000</f>
        <v>41000</v>
      </c>
      <c r="D12" s="152">
        <v>40000</v>
      </c>
      <c r="E12" s="206" t="s">
        <v>464</v>
      </c>
    </row>
    <row r="13" spans="2:5" ht="18" customHeight="1">
      <c r="B13" s="120" t="s">
        <v>168</v>
      </c>
      <c r="C13" s="222">
        <f>84000+35000</f>
        <v>119000</v>
      </c>
      <c r="D13" s="222">
        <f>84000+35000</f>
        <v>119000</v>
      </c>
      <c r="E13" s="206" t="s">
        <v>444</v>
      </c>
    </row>
    <row r="14" spans="2:5" ht="18" customHeight="1">
      <c r="B14" s="120" t="s">
        <v>221</v>
      </c>
      <c r="C14" s="222">
        <v>20000</v>
      </c>
      <c r="D14" s="152">
        <v>20000</v>
      </c>
      <c r="E14" s="206"/>
    </row>
    <row r="15" spans="2:5" ht="18" customHeight="1">
      <c r="B15" s="149" t="s">
        <v>220</v>
      </c>
      <c r="C15" s="225">
        <f>54000+18000</f>
        <v>72000</v>
      </c>
      <c r="D15" s="153">
        <v>20000</v>
      </c>
      <c r="E15" s="207"/>
    </row>
    <row r="16" spans="2:5" ht="18" customHeight="1">
      <c r="B16" s="227" t="s">
        <v>443</v>
      </c>
      <c r="C16" s="228">
        <f>1+2</f>
        <v>3</v>
      </c>
      <c r="D16" s="154">
        <v>3</v>
      </c>
      <c r="E16" s="208" t="s">
        <v>169</v>
      </c>
    </row>
    <row r="17" spans="2:5" ht="18" customHeight="1">
      <c r="B17" s="117" t="s">
        <v>170</v>
      </c>
      <c r="C17" s="160">
        <f>SUM(C6:C16)</f>
        <v>724003</v>
      </c>
      <c r="D17" s="160">
        <f>SUM(D6:D16)</f>
        <v>724003</v>
      </c>
      <c r="E17" s="117"/>
    </row>
    <row r="19" spans="2:5" ht="18" customHeight="1">
      <c r="B19" s="113" t="s">
        <v>171</v>
      </c>
    </row>
    <row r="20" spans="2:5" ht="18" customHeight="1">
      <c r="B20" s="115" t="s">
        <v>172</v>
      </c>
      <c r="C20" s="115" t="s">
        <v>462</v>
      </c>
      <c r="D20" s="116" t="s">
        <v>463</v>
      </c>
      <c r="E20" s="115" t="s">
        <v>173</v>
      </c>
    </row>
    <row r="21" spans="2:5" ht="18" customHeight="1">
      <c r="B21" s="119" t="s">
        <v>456</v>
      </c>
      <c r="C21" s="216">
        <v>44735</v>
      </c>
      <c r="D21" s="150">
        <v>50000</v>
      </c>
      <c r="E21" s="155"/>
    </row>
    <row r="22" spans="2:5" ht="18" customHeight="1">
      <c r="B22" s="120" t="s">
        <v>457</v>
      </c>
      <c r="C22" s="222">
        <v>196690</v>
      </c>
      <c r="D22" s="152">
        <v>200000</v>
      </c>
      <c r="E22" s="156"/>
    </row>
    <row r="23" spans="2:5" ht="18" customHeight="1">
      <c r="B23" s="120" t="s">
        <v>174</v>
      </c>
      <c r="C23" s="222">
        <v>4130</v>
      </c>
      <c r="D23" s="152">
        <v>10000</v>
      </c>
      <c r="E23" s="156"/>
    </row>
    <row r="24" spans="2:5" ht="18" customHeight="1">
      <c r="B24" s="120" t="s">
        <v>458</v>
      </c>
      <c r="C24" s="222">
        <v>11180</v>
      </c>
      <c r="D24" s="152">
        <v>10000</v>
      </c>
      <c r="E24" s="156"/>
    </row>
    <row r="25" spans="2:5" ht="18" customHeight="1">
      <c r="B25" s="120" t="s">
        <v>459</v>
      </c>
      <c r="C25" s="222">
        <v>37706</v>
      </c>
      <c r="D25" s="152">
        <v>50000</v>
      </c>
      <c r="E25" s="156"/>
    </row>
    <row r="26" spans="2:5" ht="18" customHeight="1">
      <c r="B26" s="120" t="s">
        <v>460</v>
      </c>
      <c r="C26" s="222">
        <v>269005</v>
      </c>
      <c r="D26" s="152">
        <v>290000</v>
      </c>
      <c r="E26" s="156"/>
    </row>
    <row r="27" spans="2:5" ht="18" customHeight="1">
      <c r="B27" s="120" t="s">
        <v>461</v>
      </c>
      <c r="C27" s="222">
        <v>43690</v>
      </c>
      <c r="D27" s="152">
        <v>45000</v>
      </c>
      <c r="E27" s="156"/>
    </row>
    <row r="28" spans="2:5" ht="18" customHeight="1">
      <c r="B28" s="120" t="s">
        <v>175</v>
      </c>
      <c r="C28" s="222">
        <v>4000</v>
      </c>
      <c r="D28" s="152">
        <v>4000</v>
      </c>
      <c r="E28" s="120"/>
    </row>
    <row r="29" spans="2:5" ht="18" customHeight="1">
      <c r="B29" s="120" t="s">
        <v>176</v>
      </c>
      <c r="C29" s="222">
        <v>14870</v>
      </c>
      <c r="D29" s="152">
        <f>300*50</f>
        <v>15000</v>
      </c>
      <c r="E29" s="120" t="s">
        <v>276</v>
      </c>
    </row>
    <row r="30" spans="2:5" ht="18" customHeight="1">
      <c r="B30" s="120" t="s">
        <v>177</v>
      </c>
      <c r="C30" s="222">
        <f>3700+3700+3700</f>
        <v>11100</v>
      </c>
      <c r="D30" s="152">
        <v>10000</v>
      </c>
      <c r="E30" s="120" t="s">
        <v>298</v>
      </c>
    </row>
    <row r="31" spans="2:5" ht="18" customHeight="1">
      <c r="B31" s="120" t="s">
        <v>178</v>
      </c>
      <c r="C31" s="222">
        <v>24301</v>
      </c>
      <c r="D31" s="152">
        <v>30000</v>
      </c>
      <c r="E31" s="120" t="s">
        <v>233</v>
      </c>
    </row>
    <row r="32" spans="2:5" ht="18" customHeight="1">
      <c r="B32" s="120" t="s">
        <v>179</v>
      </c>
      <c r="C32" s="222">
        <v>1600</v>
      </c>
      <c r="D32" s="152">
        <v>3000</v>
      </c>
      <c r="E32" s="120" t="s">
        <v>234</v>
      </c>
    </row>
    <row r="33" spans="2:5" ht="18" customHeight="1">
      <c r="B33" s="120" t="s">
        <v>180</v>
      </c>
      <c r="C33" s="222">
        <v>32072</v>
      </c>
      <c r="D33" s="152">
        <v>30000</v>
      </c>
      <c r="E33" s="120"/>
    </row>
    <row r="34" spans="2:5" ht="18" customHeight="1">
      <c r="B34" s="121" t="s">
        <v>224</v>
      </c>
      <c r="C34" s="228">
        <v>28700</v>
      </c>
      <c r="D34" s="154">
        <v>20000</v>
      </c>
      <c r="E34" s="121" t="s">
        <v>237</v>
      </c>
    </row>
    <row r="35" spans="2:5" ht="18" customHeight="1">
      <c r="B35" s="117" t="s">
        <v>170</v>
      </c>
      <c r="C35" s="118">
        <f>SUM(C21:C34)</f>
        <v>723779</v>
      </c>
      <c r="D35" s="118">
        <f>SUM(D21:D34)</f>
        <v>767000</v>
      </c>
      <c r="E35" s="117"/>
    </row>
    <row r="38" spans="2:5" ht="18" customHeight="1">
      <c r="B38" s="115" t="s">
        <v>238</v>
      </c>
      <c r="C38" s="115"/>
      <c r="D38" s="118">
        <v>443793</v>
      </c>
    </row>
    <row r="39" spans="2:5" ht="18" customHeight="1">
      <c r="B39" s="115" t="s">
        <v>181</v>
      </c>
      <c r="C39" s="115"/>
      <c r="D39" s="118">
        <f>D17</f>
        <v>724003</v>
      </c>
      <c r="E39" s="161"/>
    </row>
    <row r="40" spans="2:5" ht="18" customHeight="1">
      <c r="B40" s="115" t="s">
        <v>182</v>
      </c>
      <c r="C40" s="115"/>
      <c r="D40" s="118">
        <f>D35</f>
        <v>767000</v>
      </c>
    </row>
    <row r="41" spans="2:5" ht="18" customHeight="1">
      <c r="B41" s="115" t="s">
        <v>183</v>
      </c>
      <c r="C41" s="115"/>
      <c r="D41" s="118">
        <f>D38+D39-D40</f>
        <v>400796</v>
      </c>
    </row>
  </sheetData>
  <mergeCells count="1">
    <mergeCell ref="B2:E2"/>
  </mergeCells>
  <phoneticPr fontId="2"/>
  <pageMargins left="0.51181102362204722" right="0" top="0.35433070866141736" bottom="0.35433070866141736" header="0.31496062992125984" footer="0.31496062992125984"/>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view="pageBreakPreview" zoomScaleNormal="100" zoomScaleSheetLayoutView="100" workbookViewId="0">
      <selection activeCell="F8" sqref="F8"/>
    </sheetView>
  </sheetViews>
  <sheetFormatPr defaultRowHeight="24.95" customHeight="1"/>
  <cols>
    <col min="1" max="1" width="14.625" style="83" customWidth="1"/>
    <col min="2" max="2" width="17.625" style="83" customWidth="1"/>
    <col min="3" max="3" width="4.625" style="83" customWidth="1"/>
    <col min="4" max="4" width="17.625" style="83" customWidth="1"/>
    <col min="5" max="5" width="4.625" style="83" customWidth="1"/>
    <col min="6" max="6" width="17.625" style="83" customWidth="1"/>
    <col min="7" max="7" width="4.625" style="83" customWidth="1"/>
    <col min="8" max="8" width="8" style="83" customWidth="1"/>
    <col min="9" max="9" width="1.625" style="83" customWidth="1"/>
    <col min="10" max="16384" width="9" style="83"/>
  </cols>
  <sheetData>
    <row r="1" spans="1:8" ht="13.5" customHeight="1"/>
    <row r="2" spans="1:8" ht="15.95" customHeight="1">
      <c r="B2" s="85"/>
      <c r="H2" s="105"/>
    </row>
    <row r="3" spans="1:8" ht="15.95" customHeight="1">
      <c r="A3" s="104" t="s">
        <v>219</v>
      </c>
      <c r="B3" s="85"/>
      <c r="H3" s="105" t="s">
        <v>108</v>
      </c>
    </row>
    <row r="4" spans="1:8" ht="15.95" customHeight="1">
      <c r="H4" s="105" t="s">
        <v>203</v>
      </c>
    </row>
    <row r="5" spans="1:8" ht="15.95" customHeight="1">
      <c r="H5" s="127"/>
    </row>
    <row r="6" spans="1:8" ht="19.5" customHeight="1">
      <c r="H6" s="87"/>
    </row>
    <row r="7" spans="1:8" ht="20.100000000000001" customHeight="1">
      <c r="A7" s="104" t="s">
        <v>465</v>
      </c>
      <c r="C7" s="84"/>
      <c r="D7" s="84"/>
      <c r="E7" s="84"/>
      <c r="F7" s="84"/>
      <c r="G7" s="84"/>
      <c r="H7" s="84"/>
    </row>
    <row r="8" spans="1:8" ht="21" customHeight="1">
      <c r="B8" s="84"/>
      <c r="C8" s="84"/>
      <c r="D8" s="84"/>
      <c r="E8" s="84"/>
      <c r="F8" s="84"/>
      <c r="G8" s="84"/>
      <c r="H8" s="84"/>
    </row>
    <row r="9" spans="1:8" ht="21.75" customHeight="1">
      <c r="B9" s="104" t="s">
        <v>218</v>
      </c>
      <c r="C9" s="104"/>
      <c r="D9" s="104"/>
      <c r="E9" s="85"/>
      <c r="F9" s="85"/>
      <c r="G9" s="85"/>
      <c r="H9" s="84"/>
    </row>
    <row r="10" spans="1:8" ht="21.75" customHeight="1">
      <c r="B10" s="104" t="s">
        <v>165</v>
      </c>
      <c r="C10" s="104"/>
      <c r="D10" s="104"/>
      <c r="E10" s="85"/>
      <c r="F10" s="85"/>
      <c r="G10" s="85"/>
      <c r="H10" s="84"/>
    </row>
    <row r="11" spans="1:8" ht="21.75" customHeight="1">
      <c r="B11" s="104" t="s">
        <v>217</v>
      </c>
      <c r="C11" s="104"/>
      <c r="D11" s="104"/>
      <c r="E11" s="85"/>
      <c r="F11" s="85"/>
      <c r="G11" s="85"/>
      <c r="H11" s="84"/>
    </row>
    <row r="12" spans="1:8" ht="10.5" customHeight="1">
      <c r="B12" s="104" t="s">
        <v>466</v>
      </c>
      <c r="C12" s="104"/>
      <c r="D12" s="104"/>
      <c r="E12" s="85"/>
      <c r="F12" s="85"/>
      <c r="G12" s="85"/>
      <c r="H12" s="84"/>
    </row>
    <row r="13" spans="1:8" ht="17.100000000000001" customHeight="1">
      <c r="B13" s="147" t="s">
        <v>240</v>
      </c>
      <c r="C13" s="104"/>
      <c r="D13" s="104"/>
      <c r="E13" s="85"/>
      <c r="F13" s="85"/>
      <c r="G13" s="85"/>
      <c r="H13" s="84"/>
    </row>
    <row r="14" spans="1:8" ht="17.100000000000001" customHeight="1">
      <c r="B14" s="148" t="s">
        <v>467</v>
      </c>
      <c r="C14" s="104"/>
      <c r="D14" s="104"/>
      <c r="E14" s="85"/>
      <c r="F14" s="85"/>
      <c r="G14" s="85"/>
      <c r="H14" s="84"/>
    </row>
    <row r="15" spans="1:8" ht="17.100000000000001" customHeight="1">
      <c r="B15" s="147" t="s">
        <v>239</v>
      </c>
      <c r="C15" s="104"/>
      <c r="D15" s="104"/>
      <c r="E15" s="85"/>
      <c r="F15" s="85"/>
      <c r="G15" s="85"/>
      <c r="H15" s="84"/>
    </row>
    <row r="16" spans="1:8" ht="17.100000000000001" customHeight="1">
      <c r="B16" s="103"/>
      <c r="C16" s="104"/>
      <c r="D16" s="104"/>
      <c r="E16" s="85"/>
      <c r="F16" s="85"/>
      <c r="G16" s="85"/>
      <c r="H16" s="84"/>
    </row>
    <row r="17" spans="1:8" ht="15.95" customHeight="1">
      <c r="B17" s="146" t="s">
        <v>216</v>
      </c>
      <c r="C17" s="145"/>
      <c r="D17" s="145"/>
      <c r="E17" s="144"/>
      <c r="F17" s="143"/>
      <c r="G17" s="85"/>
      <c r="H17" s="84"/>
    </row>
    <row r="18" spans="1:8" ht="15.95" customHeight="1">
      <c r="B18" s="141" t="s">
        <v>215</v>
      </c>
      <c r="C18" s="142"/>
      <c r="D18" s="142"/>
      <c r="E18" s="140"/>
      <c r="F18" s="138"/>
      <c r="G18" s="105"/>
    </row>
    <row r="19" spans="1:8" ht="15.95" customHeight="1">
      <c r="B19" s="86"/>
      <c r="C19" s="85"/>
      <c r="D19" s="85"/>
      <c r="E19" s="125"/>
      <c r="F19" s="85"/>
      <c r="G19" s="105"/>
      <c r="H19" s="84"/>
    </row>
    <row r="20" spans="1:8" ht="15.95" customHeight="1">
      <c r="B20" s="320" t="s">
        <v>227</v>
      </c>
      <c r="C20" s="321"/>
      <c r="D20" s="321"/>
      <c r="E20" s="321"/>
      <c r="F20" s="322"/>
      <c r="G20" s="105"/>
      <c r="H20" s="84"/>
    </row>
    <row r="21" spans="1:8" ht="15.95" customHeight="1">
      <c r="B21" s="292"/>
      <c r="C21" s="293" t="s">
        <v>468</v>
      </c>
      <c r="D21" s="294"/>
      <c r="E21" s="139" t="s">
        <v>117</v>
      </c>
      <c r="F21" s="295"/>
      <c r="G21" s="105"/>
      <c r="H21" s="126" t="s">
        <v>164</v>
      </c>
    </row>
    <row r="22" spans="1:8" ht="18.75" customHeight="1">
      <c r="B22" s="86"/>
      <c r="C22" s="85"/>
      <c r="D22" s="85"/>
      <c r="E22" s="125"/>
      <c r="F22" s="85"/>
      <c r="G22" s="105"/>
      <c r="H22" s="84"/>
    </row>
    <row r="23" spans="1:8" ht="17.100000000000001" customHeight="1">
      <c r="A23" s="124" t="s">
        <v>469</v>
      </c>
      <c r="B23" s="103"/>
      <c r="D23" s="124"/>
      <c r="E23" s="85"/>
      <c r="F23" s="85"/>
      <c r="G23" s="105"/>
      <c r="H23" s="84"/>
    </row>
    <row r="24" spans="1:8" ht="13.5" customHeight="1">
      <c r="B24" s="84"/>
      <c r="C24" s="84"/>
      <c r="D24" s="84"/>
      <c r="E24" s="84"/>
      <c r="F24" s="84"/>
      <c r="G24" s="84"/>
      <c r="H24" s="84"/>
    </row>
    <row r="25" spans="1:8" ht="21.75" customHeight="1">
      <c r="B25" s="84"/>
      <c r="C25" s="84"/>
      <c r="D25" s="84"/>
      <c r="E25" s="84"/>
      <c r="F25" s="84"/>
      <c r="G25" s="84"/>
      <c r="H25" s="84"/>
    </row>
    <row r="26" spans="1:8" ht="24" customHeight="1">
      <c r="A26" s="99" t="s">
        <v>107</v>
      </c>
      <c r="B26" s="323"/>
      <c r="C26" s="323"/>
      <c r="D26" s="323"/>
      <c r="E26" s="296"/>
      <c r="F26" s="97"/>
      <c r="G26" s="98"/>
      <c r="H26" s="297" t="s">
        <v>470</v>
      </c>
    </row>
    <row r="27" spans="1:8" ht="27.95" customHeight="1">
      <c r="B27" s="136" t="s">
        <v>214</v>
      </c>
      <c r="C27" s="324"/>
      <c r="D27" s="324"/>
      <c r="E27" s="298" t="s">
        <v>213</v>
      </c>
      <c r="F27" s="299"/>
      <c r="G27" s="97"/>
    </row>
    <row r="28" spans="1:8" ht="24" customHeight="1">
      <c r="B28" s="135" t="s">
        <v>212</v>
      </c>
      <c r="C28" s="325"/>
      <c r="D28" s="325"/>
      <c r="E28" s="325"/>
      <c r="F28" s="325"/>
      <c r="G28" s="100"/>
    </row>
    <row r="29" spans="1:8" ht="5.25" customHeight="1">
      <c r="B29" s="99"/>
      <c r="C29" s="101"/>
      <c r="D29" s="101"/>
      <c r="E29" s="101"/>
      <c r="F29" s="100"/>
      <c r="G29" s="101"/>
    </row>
    <row r="30" spans="1:8" ht="24" customHeight="1">
      <c r="B30" s="134" t="s">
        <v>211</v>
      </c>
      <c r="C30" s="326"/>
      <c r="D30" s="326"/>
      <c r="E30" s="300" t="s">
        <v>210</v>
      </c>
      <c r="F30" s="301"/>
      <c r="G30" s="97"/>
    </row>
    <row r="31" spans="1:8" ht="11.25" customHeight="1">
      <c r="B31" s="95"/>
      <c r="C31" s="96"/>
      <c r="D31" s="96"/>
      <c r="E31" s="96"/>
      <c r="F31" s="95"/>
      <c r="G31" s="96"/>
    </row>
    <row r="32" spans="1:8" ht="20.100000000000001" customHeight="1">
      <c r="B32" s="271" t="s">
        <v>166</v>
      </c>
      <c r="C32" s="275" t="s">
        <v>356</v>
      </c>
      <c r="D32" s="271" t="s">
        <v>166</v>
      </c>
      <c r="E32" s="275" t="s">
        <v>356</v>
      </c>
      <c r="F32" s="271" t="s">
        <v>166</v>
      </c>
      <c r="G32" s="275" t="s">
        <v>356</v>
      </c>
    </row>
    <row r="33" spans="1:8" ht="24.95" customHeight="1">
      <c r="B33" s="276"/>
      <c r="C33" s="272"/>
      <c r="D33" s="276"/>
      <c r="E33" s="272"/>
      <c r="F33" s="276"/>
      <c r="G33" s="272"/>
    </row>
    <row r="34" spans="1:8" ht="24.95" customHeight="1">
      <c r="B34" s="277"/>
      <c r="C34" s="273"/>
      <c r="D34" s="277"/>
      <c r="E34" s="273"/>
      <c r="F34" s="277"/>
      <c r="G34" s="273"/>
    </row>
    <row r="35" spans="1:8" ht="24.95" customHeight="1">
      <c r="B35" s="277"/>
      <c r="C35" s="273"/>
      <c r="D35" s="277"/>
      <c r="E35" s="273"/>
      <c r="F35" s="277"/>
      <c r="G35" s="273"/>
    </row>
    <row r="36" spans="1:8" ht="24.95" customHeight="1">
      <c r="B36" s="277"/>
      <c r="C36" s="273"/>
      <c r="D36" s="277"/>
      <c r="E36" s="273"/>
      <c r="F36" s="277"/>
      <c r="G36" s="273"/>
    </row>
    <row r="37" spans="1:8" ht="24.95" customHeight="1">
      <c r="B37" s="277"/>
      <c r="C37" s="273"/>
      <c r="D37" s="277"/>
      <c r="E37" s="273"/>
      <c r="F37" s="277"/>
      <c r="G37" s="273"/>
    </row>
    <row r="38" spans="1:8" ht="24.95" customHeight="1">
      <c r="B38" s="277"/>
      <c r="C38" s="273"/>
      <c r="D38" s="277"/>
      <c r="E38" s="273"/>
      <c r="F38" s="277"/>
      <c r="G38" s="273"/>
    </row>
    <row r="39" spans="1:8" ht="24.95" customHeight="1">
      <c r="B39" s="277"/>
      <c r="C39" s="273"/>
      <c r="D39" s="277"/>
      <c r="E39" s="273"/>
      <c r="F39" s="277"/>
      <c r="G39" s="273"/>
    </row>
    <row r="40" spans="1:8" ht="24.95" customHeight="1">
      <c r="B40" s="278"/>
      <c r="C40" s="274"/>
      <c r="D40" s="278"/>
      <c r="E40" s="274"/>
      <c r="F40" s="278"/>
      <c r="G40" s="274"/>
    </row>
    <row r="41" spans="1:8" ht="18" customHeight="1">
      <c r="B41" s="312" t="s">
        <v>357</v>
      </c>
      <c r="C41" s="313"/>
      <c r="D41" s="313"/>
      <c r="E41" s="313"/>
      <c r="F41" s="313"/>
      <c r="G41" s="313"/>
    </row>
    <row r="42" spans="1:8" ht="30" customHeight="1">
      <c r="B42" s="133" t="s">
        <v>209</v>
      </c>
      <c r="C42" s="102"/>
      <c r="D42" s="102"/>
      <c r="E42" s="102"/>
      <c r="F42" s="102"/>
      <c r="G42" s="102"/>
    </row>
    <row r="43" spans="1:8" ht="18" customHeight="1">
      <c r="A43" s="132"/>
      <c r="B43" s="314" t="s">
        <v>225</v>
      </c>
      <c r="C43" s="315"/>
      <c r="D43" s="315"/>
      <c r="E43" s="315"/>
      <c r="F43" s="315"/>
      <c r="G43" s="316"/>
      <c r="H43" s="96"/>
    </row>
    <row r="44" spans="1:8" ht="18" customHeight="1">
      <c r="A44" s="132"/>
      <c r="B44" s="317" t="s">
        <v>226</v>
      </c>
      <c r="C44" s="318"/>
      <c r="D44" s="318"/>
      <c r="E44" s="318"/>
      <c r="F44" s="318"/>
      <c r="G44" s="319"/>
      <c r="H44" s="96"/>
    </row>
    <row r="45" spans="1:8" ht="18" customHeight="1">
      <c r="A45" s="132"/>
      <c r="B45" s="309" t="s">
        <v>471</v>
      </c>
      <c r="C45" s="310"/>
      <c r="D45" s="310"/>
      <c r="E45" s="310"/>
      <c r="F45" s="310"/>
      <c r="G45" s="311"/>
      <c r="H45" s="96"/>
    </row>
    <row r="46" spans="1:8" ht="7.5" customHeight="1">
      <c r="B46" s="98" t="s">
        <v>472</v>
      </c>
      <c r="F46" s="123"/>
    </row>
  </sheetData>
  <mergeCells count="9">
    <mergeCell ref="B45:G45"/>
    <mergeCell ref="B41:G41"/>
    <mergeCell ref="B43:G43"/>
    <mergeCell ref="B44:G44"/>
    <mergeCell ref="B20:F20"/>
    <mergeCell ref="B26:D26"/>
    <mergeCell ref="C27:D27"/>
    <mergeCell ref="C28:F28"/>
    <mergeCell ref="C30:D30"/>
  </mergeCells>
  <phoneticPr fontId="2"/>
  <hyperlinks>
    <hyperlink ref="C21" r:id="rId1"/>
  </hyperlinks>
  <pageMargins left="0.39370078740157483" right="0" top="0.19685039370078741" bottom="0" header="0.51181102362204722" footer="0.51181102362204722"/>
  <pageSetup paperSize="9" orientation="portrait" verticalDpi="0"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5"/>
  <sheetViews>
    <sheetView workbookViewId="0"/>
  </sheetViews>
  <sheetFormatPr defaultRowHeight="24.95" customHeight="1"/>
  <cols>
    <col min="1" max="1" width="9" style="2"/>
    <col min="2" max="2" width="10.625" style="2" customWidth="1"/>
    <col min="3" max="3" width="11" style="2" customWidth="1"/>
    <col min="4" max="4" width="36" style="2" customWidth="1"/>
    <col min="5" max="5" width="16.75" style="2" customWidth="1"/>
    <col min="6" max="16384" width="9" style="2"/>
  </cols>
  <sheetData>
    <row r="2" spans="2:5" ht="24.95" customHeight="1">
      <c r="E2" s="106" t="s">
        <v>157</v>
      </c>
    </row>
    <row r="3" spans="2:5" ht="24.95" customHeight="1">
      <c r="B3" s="2" t="s">
        <v>110</v>
      </c>
    </row>
    <row r="4" spans="2:5" ht="24.95" customHeight="1">
      <c r="B4" s="107" t="s">
        <v>111</v>
      </c>
      <c r="C4" s="107" t="s">
        <v>106</v>
      </c>
      <c r="D4" s="107" t="s">
        <v>158</v>
      </c>
      <c r="E4" s="107" t="s">
        <v>159</v>
      </c>
    </row>
    <row r="5" spans="2:5" ht="24.95" customHeight="1">
      <c r="B5" s="108" t="s">
        <v>112</v>
      </c>
      <c r="C5" s="108" t="s">
        <v>113</v>
      </c>
      <c r="D5" s="108" t="s">
        <v>114</v>
      </c>
      <c r="E5" s="108" t="s">
        <v>115</v>
      </c>
    </row>
    <row r="6" spans="2:5" ht="24.95" customHeight="1">
      <c r="B6" s="108" t="s">
        <v>116</v>
      </c>
      <c r="C6" s="108" t="s">
        <v>117</v>
      </c>
      <c r="D6" s="108" t="s">
        <v>118</v>
      </c>
      <c r="E6" s="108" t="s">
        <v>119</v>
      </c>
    </row>
    <row r="7" spans="2:5" ht="24.95" customHeight="1">
      <c r="B7" s="108" t="s">
        <v>120</v>
      </c>
      <c r="C7" s="108" t="s">
        <v>121</v>
      </c>
      <c r="D7" s="108" t="s">
        <v>142</v>
      </c>
      <c r="E7" s="108" t="s">
        <v>140</v>
      </c>
    </row>
    <row r="8" spans="2:5" ht="24.95" customHeight="1">
      <c r="B8" s="108" t="s">
        <v>122</v>
      </c>
      <c r="C8" s="108" t="s">
        <v>123</v>
      </c>
      <c r="D8" s="108" t="s">
        <v>144</v>
      </c>
      <c r="E8" s="108" t="s">
        <v>143</v>
      </c>
    </row>
    <row r="9" spans="2:5" ht="24.95" customHeight="1">
      <c r="B9" s="108" t="s">
        <v>124</v>
      </c>
      <c r="C9" s="108" t="s">
        <v>125</v>
      </c>
      <c r="D9" s="108" t="s">
        <v>145</v>
      </c>
      <c r="E9" s="108" t="s">
        <v>147</v>
      </c>
    </row>
    <row r="10" spans="2:5" ht="24.95" customHeight="1">
      <c r="B10" s="108" t="s">
        <v>127</v>
      </c>
      <c r="C10" s="108" t="s">
        <v>130</v>
      </c>
      <c r="D10" s="108" t="s">
        <v>202</v>
      </c>
      <c r="E10" s="108" t="s">
        <v>197</v>
      </c>
    </row>
    <row r="11" spans="2:5" ht="24.95" customHeight="1">
      <c r="B11" s="108" t="s">
        <v>127</v>
      </c>
      <c r="C11" s="108" t="s">
        <v>131</v>
      </c>
      <c r="D11" s="108" t="s">
        <v>148</v>
      </c>
      <c r="E11" s="108" t="s">
        <v>198</v>
      </c>
    </row>
    <row r="12" spans="2:5" ht="24.95" customHeight="1">
      <c r="B12" s="108" t="s">
        <v>127</v>
      </c>
      <c r="C12" s="108" t="s">
        <v>132</v>
      </c>
      <c r="D12" s="108" t="s">
        <v>190</v>
      </c>
      <c r="E12" s="108" t="s">
        <v>191</v>
      </c>
    </row>
    <row r="13" spans="2:5" ht="24.95" customHeight="1">
      <c r="B13" s="108" t="s">
        <v>127</v>
      </c>
      <c r="C13" s="108" t="s">
        <v>133</v>
      </c>
      <c r="D13" s="108" t="s">
        <v>149</v>
      </c>
      <c r="E13" s="108" t="s">
        <v>141</v>
      </c>
    </row>
    <row r="14" spans="2:5" ht="24.95" customHeight="1">
      <c r="B14" s="108" t="s">
        <v>127</v>
      </c>
      <c r="C14" s="108" t="s">
        <v>134</v>
      </c>
      <c r="D14" s="108" t="s">
        <v>192</v>
      </c>
      <c r="E14" s="108" t="s">
        <v>193</v>
      </c>
    </row>
    <row r="15" spans="2:5" ht="24.95" customHeight="1">
      <c r="B15" s="108" t="s">
        <v>127</v>
      </c>
      <c r="C15" s="108" t="s">
        <v>135</v>
      </c>
      <c r="D15" s="108" t="s">
        <v>150</v>
      </c>
      <c r="E15" s="108" t="s">
        <v>151</v>
      </c>
    </row>
    <row r="16" spans="2:5" ht="24.95" customHeight="1">
      <c r="B16" s="108" t="s">
        <v>127</v>
      </c>
      <c r="C16" s="108" t="s">
        <v>136</v>
      </c>
      <c r="D16" s="108" t="s">
        <v>152</v>
      </c>
      <c r="E16" s="108" t="s">
        <v>153</v>
      </c>
    </row>
    <row r="17" spans="2:5" ht="24.95" customHeight="1">
      <c r="B17" s="108" t="s">
        <v>127</v>
      </c>
      <c r="C17" s="108" t="s">
        <v>137</v>
      </c>
      <c r="D17" s="108" t="s">
        <v>192</v>
      </c>
      <c r="E17" s="108" t="s">
        <v>194</v>
      </c>
    </row>
    <row r="18" spans="2:5" ht="24.95" customHeight="1">
      <c r="B18" s="108" t="s">
        <v>127</v>
      </c>
      <c r="C18" s="108" t="s">
        <v>189</v>
      </c>
      <c r="D18" s="108" t="s">
        <v>199</v>
      </c>
      <c r="E18" s="108" t="s">
        <v>195</v>
      </c>
    </row>
    <row r="19" spans="2:5" ht="24.95" customHeight="1">
      <c r="B19" s="108" t="s">
        <v>128</v>
      </c>
      <c r="C19" s="108" t="s">
        <v>126</v>
      </c>
      <c r="D19" s="108" t="s">
        <v>154</v>
      </c>
      <c r="E19" s="108" t="s">
        <v>200</v>
      </c>
    </row>
    <row r="20" spans="2:5" ht="24.95" customHeight="1">
      <c r="B20" s="108" t="s">
        <v>129</v>
      </c>
      <c r="C20" s="108" t="s">
        <v>139</v>
      </c>
      <c r="D20" s="108" t="s">
        <v>155</v>
      </c>
      <c r="E20" s="108" t="s">
        <v>156</v>
      </c>
    </row>
    <row r="21" spans="2:5" ht="24.95" customHeight="1">
      <c r="B21" s="108" t="s">
        <v>129</v>
      </c>
      <c r="C21" s="108" t="s">
        <v>138</v>
      </c>
      <c r="D21" s="108" t="s">
        <v>201</v>
      </c>
      <c r="E21" s="108" t="s">
        <v>196</v>
      </c>
    </row>
    <row r="22" spans="2:5" ht="24.95" customHeight="1">
      <c r="B22" s="108"/>
      <c r="C22" s="108"/>
      <c r="D22" s="108"/>
      <c r="E22" s="108"/>
    </row>
    <row r="23" spans="2:5" ht="24.95" customHeight="1" thickBot="1">
      <c r="B23" s="109"/>
      <c r="C23" s="109"/>
      <c r="D23" s="109"/>
      <c r="E23" s="109"/>
    </row>
    <row r="24" spans="2:5" ht="40.5" customHeight="1" thickBot="1">
      <c r="B24" s="110" t="s">
        <v>160</v>
      </c>
      <c r="C24" s="111" t="s">
        <v>125</v>
      </c>
      <c r="D24" s="111" t="s">
        <v>145</v>
      </c>
      <c r="E24" s="112" t="s">
        <v>146</v>
      </c>
    </row>
    <row r="25" spans="2:5" ht="24.95" customHeight="1">
      <c r="B25" s="2" t="s">
        <v>161</v>
      </c>
    </row>
  </sheetData>
  <phoneticPr fontId="2"/>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75" zoomScaleNormal="100" zoomScaleSheetLayoutView="75" workbookViewId="0">
      <selection activeCell="I4" sqref="I4"/>
    </sheetView>
  </sheetViews>
  <sheetFormatPr defaultRowHeight="13.5"/>
  <cols>
    <col min="1" max="16384" width="9" style="129"/>
  </cols>
  <sheetData/>
  <phoneticPr fontId="2"/>
  <printOptions horizontalCentered="1" verticalCentered="1"/>
  <pageMargins left="0" right="0" top="0" bottom="0" header="0.51181102362204722" footer="0.51181102362204722"/>
  <pageSetup paperSize="9" scale="76" orientation="landscape" horizontalDpi="0" verticalDpi="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4"/>
  <sheetViews>
    <sheetView view="pageBreakPreview" zoomScale="60" zoomScaleNormal="100" workbookViewId="0">
      <selection activeCell="B5" sqref="B5:H6"/>
    </sheetView>
  </sheetViews>
  <sheetFormatPr defaultRowHeight="13.5"/>
  <cols>
    <col min="1" max="1" width="3.5" style="163" customWidth="1"/>
    <col min="2" max="2" width="10.5" style="163" customWidth="1"/>
    <col min="3" max="9" width="9" style="163"/>
    <col min="10" max="10" width="3.5" style="163" customWidth="1"/>
    <col min="11" max="11" width="4.375" style="163" customWidth="1"/>
    <col min="12" max="12" width="14.25" style="163" customWidth="1"/>
    <col min="13" max="13" width="4.625" style="163" customWidth="1"/>
    <col min="14" max="14" width="21.375" style="163" customWidth="1"/>
    <col min="15" max="15" width="32.375" style="163" customWidth="1"/>
    <col min="16" max="16384" width="9" style="163"/>
  </cols>
  <sheetData>
    <row r="1" spans="2:15" ht="13.5" customHeight="1">
      <c r="E1" s="327" t="s">
        <v>76</v>
      </c>
      <c r="F1" s="327"/>
      <c r="G1" s="327"/>
      <c r="H1" s="327"/>
      <c r="I1" s="327"/>
      <c r="L1" s="328" t="s">
        <v>473</v>
      </c>
      <c r="M1" s="328"/>
      <c r="N1" s="328"/>
      <c r="O1" s="328"/>
    </row>
    <row r="2" spans="2:15" ht="13.5" customHeight="1">
      <c r="E2" s="327" t="s">
        <v>80</v>
      </c>
      <c r="F2" s="327"/>
      <c r="G2" s="327"/>
      <c r="H2" s="327"/>
      <c r="I2" s="327"/>
      <c r="L2" s="328"/>
      <c r="M2" s="328"/>
      <c r="N2" s="328"/>
      <c r="O2" s="328"/>
    </row>
    <row r="3" spans="2:15" ht="13.5" customHeight="1"/>
    <row r="4" spans="2:15" ht="13.5" customHeight="1">
      <c r="L4" s="163" t="s">
        <v>79</v>
      </c>
      <c r="M4" s="164"/>
      <c r="N4" s="164"/>
      <c r="O4" s="164"/>
    </row>
    <row r="5" spans="2:15" ht="13.5" customHeight="1">
      <c r="B5" s="328" t="s">
        <v>474</v>
      </c>
      <c r="C5" s="328"/>
      <c r="D5" s="328"/>
      <c r="E5" s="328"/>
      <c r="F5" s="328"/>
      <c r="G5" s="328"/>
      <c r="H5" s="328"/>
      <c r="L5" s="279" t="s">
        <v>31</v>
      </c>
      <c r="M5" s="329" t="s">
        <v>78</v>
      </c>
      <c r="N5" s="332" t="s">
        <v>32</v>
      </c>
      <c r="O5" s="280" t="s">
        <v>25</v>
      </c>
    </row>
    <row r="6" spans="2:15" ht="13.5" customHeight="1">
      <c r="B6" s="328"/>
      <c r="C6" s="328"/>
      <c r="D6" s="328"/>
      <c r="E6" s="328"/>
      <c r="F6" s="328"/>
      <c r="G6" s="328"/>
      <c r="H6" s="328"/>
      <c r="L6" s="333" t="s">
        <v>77</v>
      </c>
      <c r="M6" s="330"/>
      <c r="N6" s="330"/>
      <c r="O6" s="330" t="s">
        <v>33</v>
      </c>
    </row>
    <row r="7" spans="2:15" ht="13.5" customHeight="1">
      <c r="L7" s="334"/>
      <c r="M7" s="331"/>
      <c r="N7" s="331"/>
      <c r="O7" s="331"/>
    </row>
    <row r="8" spans="2:15" ht="13.5" customHeight="1">
      <c r="B8" s="163" t="s">
        <v>1</v>
      </c>
      <c r="L8" s="335"/>
      <c r="M8" s="338"/>
      <c r="N8" s="335"/>
      <c r="O8" s="185"/>
    </row>
    <row r="9" spans="2:15" ht="13.5" customHeight="1">
      <c r="B9" s="163" t="s">
        <v>475</v>
      </c>
      <c r="L9" s="336"/>
      <c r="M9" s="339"/>
      <c r="N9" s="336"/>
      <c r="O9" s="341"/>
    </row>
    <row r="10" spans="2:15">
      <c r="L10" s="336"/>
      <c r="M10" s="339"/>
      <c r="N10" s="336"/>
      <c r="O10" s="341"/>
    </row>
    <row r="11" spans="2:15">
      <c r="L11" s="336"/>
      <c r="M11" s="339"/>
      <c r="N11" s="336"/>
      <c r="O11" s="341"/>
    </row>
    <row r="12" spans="2:15" ht="17.25" customHeight="1">
      <c r="B12" s="163" t="s">
        <v>2</v>
      </c>
      <c r="C12" s="165" t="s">
        <v>476</v>
      </c>
      <c r="L12" s="336"/>
      <c r="M12" s="339"/>
      <c r="N12" s="342"/>
      <c r="O12" s="186"/>
    </row>
    <row r="13" spans="2:15" ht="13.5" customHeight="1">
      <c r="L13" s="336"/>
      <c r="M13" s="339"/>
      <c r="N13" s="336"/>
      <c r="O13" s="341"/>
    </row>
    <row r="14" spans="2:15" ht="14.25" customHeight="1">
      <c r="B14" s="163" t="s">
        <v>3</v>
      </c>
      <c r="C14" s="166" t="s">
        <v>264</v>
      </c>
      <c r="E14" s="167"/>
      <c r="L14" s="336"/>
      <c r="M14" s="339"/>
      <c r="N14" s="336"/>
      <c r="O14" s="341"/>
    </row>
    <row r="15" spans="2:15" ht="13.5" customHeight="1">
      <c r="L15" s="337"/>
      <c r="M15" s="340"/>
      <c r="N15" s="337"/>
      <c r="O15" s="343"/>
    </row>
    <row r="16" spans="2:15" ht="17.25" customHeight="1">
      <c r="B16" s="163" t="s">
        <v>4</v>
      </c>
      <c r="C16" s="163" t="s">
        <v>76</v>
      </c>
      <c r="L16" s="335"/>
      <c r="M16" s="338"/>
      <c r="N16" s="335"/>
      <c r="O16" s="185"/>
    </row>
    <row r="17" spans="2:15" ht="13.5" customHeight="1">
      <c r="L17" s="336"/>
      <c r="M17" s="339"/>
      <c r="N17" s="336"/>
      <c r="O17" s="341"/>
    </row>
    <row r="18" spans="2:15" ht="13.5" customHeight="1">
      <c r="B18" s="168" t="s">
        <v>75</v>
      </c>
      <c r="C18" s="168" t="s">
        <v>74</v>
      </c>
      <c r="L18" s="336"/>
      <c r="M18" s="339"/>
      <c r="N18" s="336"/>
      <c r="O18" s="341"/>
    </row>
    <row r="19" spans="2:15" ht="13.5" customHeight="1">
      <c r="L19" s="336"/>
      <c r="M19" s="339"/>
      <c r="N19" s="336"/>
      <c r="O19" s="341"/>
    </row>
    <row r="20" spans="2:15" ht="17.25" customHeight="1">
      <c r="B20" s="163" t="s">
        <v>35</v>
      </c>
      <c r="C20" s="163" t="s">
        <v>73</v>
      </c>
      <c r="L20" s="336"/>
      <c r="M20" s="339"/>
      <c r="N20" s="342"/>
      <c r="O20" s="186"/>
    </row>
    <row r="21" spans="2:15" ht="13.5" customHeight="1">
      <c r="C21" s="163" t="s">
        <v>72</v>
      </c>
      <c r="L21" s="336"/>
      <c r="M21" s="339"/>
      <c r="N21" s="336"/>
      <c r="O21" s="341"/>
    </row>
    <row r="22" spans="2:15" ht="13.5" customHeight="1">
      <c r="L22" s="336"/>
      <c r="M22" s="339"/>
      <c r="N22" s="336"/>
      <c r="O22" s="341"/>
    </row>
    <row r="23" spans="2:15" ht="13.5" customHeight="1">
      <c r="B23" s="163" t="s">
        <v>34</v>
      </c>
      <c r="C23" s="163" t="s">
        <v>265</v>
      </c>
      <c r="L23" s="337"/>
      <c r="M23" s="340"/>
      <c r="N23" s="337"/>
      <c r="O23" s="343"/>
    </row>
    <row r="24" spans="2:15" ht="17.25" customHeight="1">
      <c r="C24" s="163" t="s">
        <v>266</v>
      </c>
      <c r="L24" s="335"/>
      <c r="M24" s="338"/>
      <c r="N24" s="335"/>
      <c r="O24" s="185"/>
    </row>
    <row r="25" spans="2:15" ht="13.5" customHeight="1">
      <c r="C25" s="183"/>
      <c r="D25" s="183"/>
      <c r="E25" s="183"/>
      <c r="F25" s="183"/>
      <c r="G25" s="183"/>
      <c r="H25" s="183"/>
      <c r="I25" s="183"/>
      <c r="J25" s="183"/>
      <c r="K25" s="184"/>
      <c r="L25" s="336"/>
      <c r="M25" s="339"/>
      <c r="N25" s="336"/>
      <c r="O25" s="341"/>
    </row>
    <row r="26" spans="2:15" ht="13.5" customHeight="1">
      <c r="B26" s="163" t="s">
        <v>269</v>
      </c>
      <c r="C26" s="183"/>
      <c r="D26" s="183"/>
      <c r="E26" s="183"/>
      <c r="F26" s="183"/>
      <c r="G26" s="183"/>
      <c r="H26" s="183"/>
      <c r="I26" s="183"/>
      <c r="J26" s="183"/>
      <c r="K26" s="184"/>
      <c r="L26" s="336"/>
      <c r="M26" s="339"/>
      <c r="N26" s="336"/>
      <c r="O26" s="341"/>
    </row>
    <row r="27" spans="2:15" ht="14.25" customHeight="1">
      <c r="B27" s="183" t="s">
        <v>268</v>
      </c>
      <c r="L27" s="336"/>
      <c r="M27" s="339"/>
      <c r="N27" s="336"/>
      <c r="O27" s="341"/>
    </row>
    <row r="28" spans="2:15" ht="17.25" customHeight="1">
      <c r="B28" s="183" t="s">
        <v>267</v>
      </c>
      <c r="L28" s="336"/>
      <c r="M28" s="339"/>
      <c r="N28" s="342"/>
      <c r="O28" s="186"/>
    </row>
    <row r="29" spans="2:15" ht="13.5" customHeight="1">
      <c r="L29" s="336"/>
      <c r="M29" s="339"/>
      <c r="N29" s="336"/>
      <c r="O29" s="341"/>
    </row>
    <row r="30" spans="2:15" ht="13.5" customHeight="1">
      <c r="B30" s="163" t="s">
        <v>36</v>
      </c>
      <c r="C30" s="163" t="s">
        <v>71</v>
      </c>
      <c r="L30" s="336"/>
      <c r="M30" s="339"/>
      <c r="N30" s="336"/>
      <c r="O30" s="341"/>
    </row>
    <row r="31" spans="2:15" ht="13.5" customHeight="1">
      <c r="L31" s="337"/>
      <c r="M31" s="340"/>
      <c r="N31" s="337"/>
      <c r="O31" s="343"/>
    </row>
    <row r="32" spans="2:15" ht="17.25" customHeight="1">
      <c r="B32" s="163" t="s">
        <v>37</v>
      </c>
      <c r="C32" s="163" t="s">
        <v>70</v>
      </c>
      <c r="L32" s="335"/>
      <c r="M32" s="338"/>
      <c r="N32" s="335"/>
      <c r="O32" s="185"/>
    </row>
    <row r="33" spans="2:15" ht="13.5" customHeight="1">
      <c r="L33" s="336"/>
      <c r="M33" s="339"/>
      <c r="N33" s="336"/>
      <c r="O33" s="341"/>
    </row>
    <row r="34" spans="2:15" ht="13.5" customHeight="1">
      <c r="B34" s="163" t="s">
        <v>38</v>
      </c>
      <c r="C34" s="163" t="s">
        <v>39</v>
      </c>
      <c r="L34" s="336"/>
      <c r="M34" s="339"/>
      <c r="N34" s="336"/>
      <c r="O34" s="341"/>
    </row>
    <row r="35" spans="2:15" ht="13.5" customHeight="1">
      <c r="L35" s="336"/>
      <c r="M35" s="339"/>
      <c r="N35" s="336"/>
      <c r="O35" s="341"/>
    </row>
    <row r="36" spans="2:15" ht="17.25" customHeight="1">
      <c r="B36" s="163" t="s">
        <v>40</v>
      </c>
      <c r="C36" s="163" t="s">
        <v>69</v>
      </c>
      <c r="L36" s="336"/>
      <c r="M36" s="339"/>
      <c r="N36" s="342"/>
      <c r="O36" s="186"/>
    </row>
    <row r="37" spans="2:15" ht="13.5" customHeight="1">
      <c r="L37" s="336"/>
      <c r="M37" s="339"/>
      <c r="N37" s="336"/>
      <c r="O37" s="341"/>
    </row>
    <row r="38" spans="2:15" ht="13.5" customHeight="1">
      <c r="B38" s="163" t="s">
        <v>42</v>
      </c>
      <c r="C38" s="163" t="s">
        <v>477</v>
      </c>
      <c r="L38" s="336"/>
      <c r="M38" s="339"/>
      <c r="N38" s="336"/>
      <c r="O38" s="341"/>
    </row>
    <row r="39" spans="2:15" ht="13.5" customHeight="1">
      <c r="L39" s="337"/>
      <c r="M39" s="340"/>
      <c r="N39" s="337"/>
      <c r="O39" s="343"/>
    </row>
    <row r="40" spans="2:15" ht="14.25">
      <c r="B40" s="168" t="s">
        <v>6</v>
      </c>
      <c r="C40" s="168" t="s">
        <v>478</v>
      </c>
      <c r="L40" s="335"/>
      <c r="M40" s="338"/>
      <c r="N40" s="335"/>
      <c r="O40" s="185"/>
    </row>
    <row r="41" spans="2:15">
      <c r="L41" s="336"/>
      <c r="M41" s="339"/>
      <c r="N41" s="336"/>
      <c r="O41" s="341"/>
    </row>
    <row r="42" spans="2:15">
      <c r="B42" s="168" t="s">
        <v>68</v>
      </c>
      <c r="C42" s="168" t="s">
        <v>67</v>
      </c>
      <c r="D42" s="169"/>
      <c r="E42" s="168"/>
      <c r="F42" s="168"/>
      <c r="G42" s="168"/>
      <c r="H42" s="168"/>
      <c r="L42" s="336"/>
      <c r="M42" s="339"/>
      <c r="N42" s="336"/>
      <c r="O42" s="341"/>
    </row>
    <row r="43" spans="2:15">
      <c r="B43" s="168"/>
      <c r="C43" s="170"/>
      <c r="D43" s="171"/>
      <c r="E43" s="171"/>
      <c r="F43" s="172"/>
      <c r="G43" s="168"/>
      <c r="H43" s="168"/>
      <c r="L43" s="336"/>
      <c r="M43" s="339"/>
      <c r="N43" s="336"/>
      <c r="O43" s="341"/>
    </row>
    <row r="44" spans="2:15" ht="14.25">
      <c r="B44" s="168"/>
      <c r="C44" s="173" t="s">
        <v>66</v>
      </c>
      <c r="D44" s="169"/>
      <c r="E44" s="169"/>
      <c r="F44" s="174"/>
      <c r="G44" s="168"/>
      <c r="H44" s="168"/>
      <c r="L44" s="336"/>
      <c r="M44" s="339"/>
      <c r="N44" s="342"/>
      <c r="O44" s="186"/>
    </row>
    <row r="45" spans="2:15">
      <c r="B45" s="168"/>
      <c r="C45" s="173" t="s">
        <v>65</v>
      </c>
      <c r="D45" s="169"/>
      <c r="E45" s="169"/>
      <c r="F45" s="174"/>
      <c r="G45" s="168"/>
      <c r="H45" s="168"/>
      <c r="L45" s="336"/>
      <c r="M45" s="339"/>
      <c r="N45" s="336"/>
      <c r="O45" s="341"/>
    </row>
    <row r="46" spans="2:15">
      <c r="B46" s="168"/>
      <c r="C46" s="173" t="s">
        <v>64</v>
      </c>
      <c r="D46" s="169"/>
      <c r="E46" s="169"/>
      <c r="F46" s="174"/>
      <c r="G46" s="168"/>
      <c r="H46" s="168"/>
      <c r="L46" s="336"/>
      <c r="M46" s="339"/>
      <c r="N46" s="336"/>
      <c r="O46" s="341"/>
    </row>
    <row r="47" spans="2:15">
      <c r="B47" s="168"/>
      <c r="C47" s="173" t="s">
        <v>63</v>
      </c>
      <c r="D47" s="169"/>
      <c r="E47" s="169"/>
      <c r="F47" s="174"/>
      <c r="G47" s="168"/>
      <c r="H47" s="168"/>
      <c r="I47" s="175"/>
      <c r="L47" s="337"/>
      <c r="M47" s="340"/>
      <c r="N47" s="337"/>
      <c r="O47" s="343"/>
    </row>
    <row r="48" spans="2:15">
      <c r="B48" s="168"/>
      <c r="C48" s="176"/>
      <c r="D48" s="177"/>
      <c r="E48" s="177"/>
      <c r="F48" s="178"/>
      <c r="G48" s="168"/>
      <c r="H48" s="168"/>
      <c r="L48" s="163" t="s">
        <v>479</v>
      </c>
      <c r="O48" s="163" t="s">
        <v>8</v>
      </c>
    </row>
    <row r="49" spans="2:15">
      <c r="B49" s="168"/>
      <c r="C49" s="168"/>
      <c r="D49" s="169"/>
      <c r="E49" s="168"/>
      <c r="F49" s="168"/>
      <c r="G49" s="168"/>
      <c r="H49" s="168"/>
      <c r="N49" s="344"/>
      <c r="O49" s="344"/>
    </row>
    <row r="50" spans="2:15">
      <c r="B50" s="168" t="s">
        <v>9</v>
      </c>
      <c r="C50" s="163" t="s">
        <v>62</v>
      </c>
      <c r="D50" s="179"/>
      <c r="L50" s="163" t="s">
        <v>11</v>
      </c>
      <c r="N50" s="345"/>
      <c r="O50" s="345"/>
    </row>
    <row r="51" spans="2:15">
      <c r="B51" s="168"/>
      <c r="D51" s="179"/>
      <c r="E51" s="163" t="s">
        <v>61</v>
      </c>
      <c r="N51" s="346"/>
      <c r="O51" s="346"/>
    </row>
    <row r="52" spans="2:15">
      <c r="B52" s="168"/>
      <c r="C52" s="168"/>
      <c r="D52" s="168"/>
      <c r="E52" s="168"/>
      <c r="F52" s="168"/>
      <c r="G52" s="168"/>
      <c r="H52" s="168"/>
      <c r="L52" s="163" t="s">
        <v>12</v>
      </c>
      <c r="N52" s="345"/>
      <c r="O52" s="345"/>
    </row>
    <row r="53" spans="2:15">
      <c r="B53" s="168" t="s">
        <v>21</v>
      </c>
      <c r="C53" s="168" t="s">
        <v>22</v>
      </c>
      <c r="D53" s="168"/>
      <c r="E53" s="168"/>
      <c r="F53" s="168"/>
      <c r="G53" s="168"/>
      <c r="H53" s="168"/>
      <c r="N53" s="347"/>
      <c r="O53" s="347"/>
    </row>
    <row r="54" spans="2:15">
      <c r="L54" s="163" t="s">
        <v>270</v>
      </c>
      <c r="N54" s="348"/>
      <c r="O54" s="348"/>
    </row>
  </sheetData>
  <mergeCells count="41">
    <mergeCell ref="N49:O50"/>
    <mergeCell ref="N51:O52"/>
    <mergeCell ref="N53:O54"/>
    <mergeCell ref="L40:L47"/>
    <mergeCell ref="M40:M47"/>
    <mergeCell ref="N40:N43"/>
    <mergeCell ref="O41:O43"/>
    <mergeCell ref="N44:N47"/>
    <mergeCell ref="O45:O47"/>
    <mergeCell ref="L32:L39"/>
    <mergeCell ref="M32:M39"/>
    <mergeCell ref="N32:N35"/>
    <mergeCell ref="O33:O35"/>
    <mergeCell ref="N36:N39"/>
    <mergeCell ref="O37:O39"/>
    <mergeCell ref="L24:L31"/>
    <mergeCell ref="M24:M31"/>
    <mergeCell ref="N24:N27"/>
    <mergeCell ref="O25:O27"/>
    <mergeCell ref="N28:N31"/>
    <mergeCell ref="O29:O31"/>
    <mergeCell ref="L16:L23"/>
    <mergeCell ref="M16:M23"/>
    <mergeCell ref="N16:N19"/>
    <mergeCell ref="O17:O19"/>
    <mergeCell ref="N20:N23"/>
    <mergeCell ref="O21:O23"/>
    <mergeCell ref="L8:L15"/>
    <mergeCell ref="M8:M15"/>
    <mergeCell ref="N8:N11"/>
    <mergeCell ref="O9:O11"/>
    <mergeCell ref="N12:N15"/>
    <mergeCell ref="O13:O15"/>
    <mergeCell ref="E1:I1"/>
    <mergeCell ref="L1:O2"/>
    <mergeCell ref="E2:I2"/>
    <mergeCell ref="B5:H6"/>
    <mergeCell ref="M5:M7"/>
    <mergeCell ref="N5:N7"/>
    <mergeCell ref="L6:L7"/>
    <mergeCell ref="O6:O7"/>
  </mergeCells>
  <phoneticPr fontId="2"/>
  <printOptions horizontalCentered="1" verticalCentered="1"/>
  <pageMargins left="0" right="0" top="0.39370078740157483" bottom="0" header="0.31496062992125984" footer="0.31496062992125984"/>
  <pageSetup paperSize="9" scale="79"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13</vt:i4>
      </vt:variant>
    </vt:vector>
  </HeadingPairs>
  <TitlesOfParts>
    <vt:vector size="28" baseType="lpstr">
      <vt:lpstr>総会表紙</vt:lpstr>
      <vt:lpstr>年間行事</vt:lpstr>
      <vt:lpstr>2018収支決算書</vt:lpstr>
      <vt:lpstr>2018年収支詳細</vt:lpstr>
      <vt:lpstr>2019年収支予算書</vt:lpstr>
      <vt:lpstr>登録2019</vt:lpstr>
      <vt:lpstr>役員名簿</vt:lpstr>
      <vt:lpstr>川之江ｸﾗﾌﾞ対抗</vt:lpstr>
      <vt:lpstr>初太郎杯</vt:lpstr>
      <vt:lpstr>ﾐｯｸｽｵｰﾌﾟﾝ</vt:lpstr>
      <vt:lpstr>市民ｽﾎﾟｰﾂ</vt:lpstr>
      <vt:lpstr>会長杯学生ｼﾝｸﾞﾙ</vt:lpstr>
      <vt:lpstr>ｵｰﾌﾟﾝ </vt:lpstr>
      <vt:lpstr>会長杯ｼﾝｸﾞﾙ一般</vt:lpstr>
      <vt:lpstr>教室</vt:lpstr>
      <vt:lpstr>'2018収支決算書'!Print_Area</vt:lpstr>
      <vt:lpstr>'2018年収支詳細'!Print_Area</vt:lpstr>
      <vt:lpstr>'2019年収支予算書'!Print_Area</vt:lpstr>
      <vt:lpstr>'ｵｰﾌﾟﾝ '!Print_Area</vt:lpstr>
      <vt:lpstr>ﾐｯｸｽｵｰﾌﾟﾝ!Print_Area</vt:lpstr>
      <vt:lpstr>会長杯ｼﾝｸﾞﾙ一般!Print_Area</vt:lpstr>
      <vt:lpstr>会長杯学生ｼﾝｸﾞﾙ!Print_Area</vt:lpstr>
      <vt:lpstr>教室!Print_Area</vt:lpstr>
      <vt:lpstr>市民ｽﾎﾟｰﾂ!Print_Area</vt:lpstr>
      <vt:lpstr>川之江ｸﾗﾌﾞ対抗!Print_Area</vt:lpstr>
      <vt:lpstr>総会表紙!Print_Area</vt:lpstr>
      <vt:lpstr>登録2019!Print_Area</vt:lpstr>
      <vt:lpstr>年間行事!Print_Area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今井</dc:creator>
  <cp:lastModifiedBy>y-imai</cp:lastModifiedBy>
  <cp:lastPrinted>2019-05-04T15:06:42Z</cp:lastPrinted>
  <dcterms:created xsi:type="dcterms:W3CDTF">2004-04-03T04:25:14Z</dcterms:created>
  <dcterms:modified xsi:type="dcterms:W3CDTF">2019-05-16T14:28:48Z</dcterms:modified>
</cp:coreProperties>
</file>