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Owner\Desktop\四国中央市バドミントン協会2025\soukai\"/>
    </mc:Choice>
  </mc:AlternateContent>
  <xr:revisionPtr revIDLastSave="0" documentId="13_ncr:1_{9B39B764-54B7-4C9E-9D42-8BA50B822B42}" xr6:coauthVersionLast="47" xr6:coauthVersionMax="47" xr10:uidLastSave="{00000000-0000-0000-0000-000000000000}"/>
  <bookViews>
    <workbookView xWindow="-108" yWindow="-108" windowWidth="23256" windowHeight="12456" tabRatio="718" xr2:uid="{00000000-000D-0000-FFFF-FFFF00000000}"/>
  </bookViews>
  <sheets>
    <sheet name="表紙" sheetId="28" r:id="rId1"/>
    <sheet name="行事" sheetId="2" r:id="rId2"/>
    <sheet name="収支" sheetId="60" r:id="rId3"/>
    <sheet name="詳細" sheetId="89" r:id="rId4"/>
    <sheet name="予算" sheetId="80" r:id="rId5"/>
    <sheet name="登録" sheetId="79" r:id="rId6"/>
    <sheet name="川之江" sheetId="99" r:id="rId7"/>
    <sheet name="初太" sheetId="98" r:id="rId8"/>
    <sheet name="ｵｰﾌﾟﾝ" sheetId="93" r:id="rId9"/>
    <sheet name="市民" sheetId="94" r:id="rId10"/>
    <sheet name="学生" sheetId="102" r:id="rId11"/>
    <sheet name="ﾐｯｸｽ" sheetId="96" r:id="rId12"/>
    <sheet name="普及" sheetId="101" r:id="rId13"/>
    <sheet name="教室" sheetId="47" r:id="rId14"/>
    <sheet name="HP" sheetId="103" r:id="rId15"/>
  </sheets>
  <definedNames>
    <definedName name="_xlnm.Print_Area" localSheetId="8">ｵｰﾌﾟﾝ!$A$1:$P$54</definedName>
    <definedName name="_xlnm.Print_Area" localSheetId="11">ﾐｯｸｽ!$A$1:$Q$54</definedName>
    <definedName name="_xlnm.Print_Area" localSheetId="10">学生!$A$1:$W$42</definedName>
    <definedName name="_xlnm.Print_Area" localSheetId="13">教室!$A$1:$I$33</definedName>
    <definedName name="_xlnm.Print_Area" localSheetId="1">行事!$A$1:$F$33</definedName>
    <definedName name="_xlnm.Print_Area" localSheetId="9">市民!$A$1:$Q$53</definedName>
    <definedName name="_xlnm.Print_Area" localSheetId="2">収支!$A$1:$E$50</definedName>
    <definedName name="_xlnm.Print_Area" localSheetId="7">初太!$A$1:$Q$54</definedName>
    <definedName name="_xlnm.Print_Area" localSheetId="3">詳細!$A$1:$F$65</definedName>
    <definedName name="_xlnm.Print_Area" localSheetId="6">川之江!$A$1:$S$44</definedName>
    <definedName name="_xlnm.Print_Area" localSheetId="5">登録!$A$1:$I$46</definedName>
    <definedName name="_xlnm.Print_Area" localSheetId="0">表紙!$A$1:$E$37</definedName>
    <definedName name="_xlnm.Print_Area" localSheetId="12">普及!$A$1:$W$39</definedName>
    <definedName name="_xlnm.Print_Area" localSheetId="4">予算!$A$1:$E$45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80" l="1"/>
  <c r="D42" i="80" s="1"/>
  <c r="C36" i="80"/>
  <c r="C34" i="80"/>
  <c r="C37" i="80" s="1"/>
  <c r="D32" i="80"/>
  <c r="C18" i="80"/>
  <c r="C17" i="80"/>
  <c r="C19" i="80" s="1"/>
  <c r="D14" i="80"/>
  <c r="C14" i="80"/>
  <c r="D13" i="80"/>
  <c r="D12" i="80"/>
  <c r="D10" i="80"/>
  <c r="D9" i="80"/>
  <c r="D8" i="80"/>
  <c r="D19" i="80" s="1"/>
  <c r="D41" i="80" s="1"/>
  <c r="D43" i="80" s="1"/>
  <c r="E64" i="89"/>
  <c r="D59" i="89"/>
  <c r="D64" i="89" s="1"/>
  <c r="D58" i="89"/>
  <c r="D44" i="89"/>
  <c r="D38" i="89"/>
  <c r="E29" i="89"/>
  <c r="D26" i="89"/>
  <c r="G24" i="89"/>
  <c r="D22" i="89"/>
  <c r="D15" i="89"/>
  <c r="D7" i="89"/>
  <c r="F5" i="89"/>
  <c r="F6" i="89" s="1"/>
  <c r="F7" i="89" s="1"/>
  <c r="F8" i="89" s="1"/>
  <c r="F9" i="89" s="1"/>
  <c r="F10" i="89" s="1"/>
  <c r="F11" i="89" s="1"/>
  <c r="F12" i="89" s="1"/>
  <c r="F13" i="89" s="1"/>
  <c r="F14" i="89" s="1"/>
  <c r="F15" i="89" s="1"/>
  <c r="F16" i="89" s="1"/>
  <c r="F17" i="89" s="1"/>
  <c r="F18" i="89" s="1"/>
  <c r="F19" i="89" s="1"/>
  <c r="F20" i="89" s="1"/>
  <c r="F21" i="89" s="1"/>
  <c r="F22" i="89" s="1"/>
  <c r="F23" i="89" s="1"/>
  <c r="F24" i="89" s="1"/>
  <c r="F25" i="89" s="1"/>
  <c r="F26" i="89" s="1"/>
  <c r="F27" i="89" s="1"/>
  <c r="F28" i="89" s="1"/>
  <c r="F29" i="89" s="1"/>
  <c r="F30" i="89" s="1"/>
  <c r="F31" i="89" s="1"/>
  <c r="F32" i="89" s="1"/>
  <c r="F33" i="89" s="1"/>
  <c r="F34" i="89" s="1"/>
  <c r="F35" i="89" s="1"/>
  <c r="F36" i="89" s="1"/>
  <c r="F37" i="89" s="1"/>
  <c r="F38" i="89" s="1"/>
  <c r="F39" i="89" s="1"/>
  <c r="F40" i="89" s="1"/>
  <c r="F41" i="89" s="1"/>
  <c r="F42" i="89" s="1"/>
  <c r="F43" i="89" s="1"/>
  <c r="F44" i="89" s="1"/>
  <c r="F45" i="89" s="1"/>
  <c r="F46" i="89" s="1"/>
  <c r="F47" i="89" s="1"/>
  <c r="F48" i="89" s="1"/>
  <c r="F49" i="89" s="1"/>
  <c r="F50" i="89" s="1"/>
  <c r="F51" i="89" s="1"/>
  <c r="F52" i="89" s="1"/>
  <c r="F53" i="89" s="1"/>
  <c r="F54" i="89" s="1"/>
  <c r="F55" i="89" s="1"/>
  <c r="F56" i="89" s="1"/>
  <c r="F57" i="89" s="1"/>
  <c r="F58" i="89" s="1"/>
  <c r="F59" i="89" s="1"/>
  <c r="F60" i="89" s="1"/>
  <c r="F61" i="89" s="1"/>
  <c r="F62" i="89" s="1"/>
  <c r="F63" i="89" s="1"/>
  <c r="C37" i="60"/>
  <c r="D36" i="60"/>
  <c r="D34" i="60"/>
  <c r="D37" i="60" s="1"/>
  <c r="D42" i="60" s="1"/>
  <c r="C19" i="60"/>
  <c r="D18" i="60"/>
  <c r="D17" i="60"/>
  <c r="D19" i="60" s="1"/>
  <c r="D41" i="60" s="1"/>
  <c r="D43" i="60" s="1"/>
  <c r="D14" i="60"/>
</calcChain>
</file>

<file path=xl/sharedStrings.xml><?xml version="1.0" encoding="utf-8"?>
<sst xmlns="http://schemas.openxmlformats.org/spreadsheetml/2006/main" count="751" uniqueCount="442">
  <si>
    <t>2026年度（令和8年度）</t>
  </si>
  <si>
    <t>四国中央市バドミントン協会　総会</t>
  </si>
  <si>
    <t>2026年 5月 16日（土） 19時</t>
  </si>
  <si>
    <t>総会次第</t>
  </si>
  <si>
    <t>１．開会挨拶　（事務局）</t>
  </si>
  <si>
    <t>２．会長挨拶</t>
  </si>
  <si>
    <t>３．議事　（進行：事務局）</t>
  </si>
  <si>
    <t>　　（１）2025年度事業報告書</t>
  </si>
  <si>
    <t>　　（２）2026年度事業計画書</t>
  </si>
  <si>
    <t>　　（３）2025年度収支決算書</t>
  </si>
  <si>
    <t>　　　 　2025年度監査報告</t>
  </si>
  <si>
    <t>　　（４）2026年度収支予算書</t>
  </si>
  <si>
    <t>　　（５）その他</t>
  </si>
  <si>
    <t>４．閉会挨拶　（事務局）</t>
  </si>
  <si>
    <t>Ｐ１</t>
  </si>
  <si>
    <t>2025年度事業報告書</t>
  </si>
  <si>
    <t>月　日</t>
  </si>
  <si>
    <t>使用施設</t>
  </si>
  <si>
    <t>事　業　名</t>
  </si>
  <si>
    <t>参加人数</t>
  </si>
  <si>
    <t>川之江メイン</t>
  </si>
  <si>
    <t>第２６回川之江クラブ対抗</t>
  </si>
  <si>
    <t>四国中央市　中学総体</t>
  </si>
  <si>
    <t>3名応援</t>
  </si>
  <si>
    <t>第１１回初太郎杯　市内大会</t>
  </si>
  <si>
    <t>三島メイン・サブ</t>
  </si>
  <si>
    <t>第２１回四国中央市オープン</t>
  </si>
  <si>
    <t>四国中央市　中学新人戦</t>
  </si>
  <si>
    <t>三島サブ</t>
  </si>
  <si>
    <t>第２０回市民スポーツ祭</t>
  </si>
  <si>
    <t>第１９回スポーツアドベンチャー</t>
  </si>
  <si>
    <t>9名応援</t>
  </si>
  <si>
    <t>第14回会長杯市内学生ｼﾝｸﾞﾙｽ普及大会＆教室</t>
  </si>
  <si>
    <t>第１８回四国中央ミックスオープン</t>
  </si>
  <si>
    <t>第13回会長杯 市内シングルス普及大会＆教室</t>
  </si>
  <si>
    <t>2026年度事業計画書</t>
  </si>
  <si>
    <t>予定人数</t>
  </si>
  <si>
    <t>第２７回川之江クラブ対抗</t>
  </si>
  <si>
    <t>第１２回初太郎杯　市内大会</t>
  </si>
  <si>
    <t>第２２回四国中央市オープン</t>
  </si>
  <si>
    <t>2026年10月</t>
  </si>
  <si>
    <t>第２１回市民スポーツ祭</t>
  </si>
  <si>
    <t>第２０回スポーツアドベンチャー</t>
  </si>
  <si>
    <t>8名応援</t>
  </si>
  <si>
    <t>第15回会長杯市内学生ｼﾝｸﾞﾙｽ普及大会＆教室</t>
  </si>
  <si>
    <t>第１９回四国中央ミックスオープン</t>
  </si>
  <si>
    <t>第14回会長杯 市内シングルス普及大会＆教室</t>
  </si>
  <si>
    <t>Ｐ２</t>
  </si>
  <si>
    <t>2025年度収支決算書</t>
  </si>
  <si>
    <t>収入</t>
  </si>
  <si>
    <t>費　　目</t>
  </si>
  <si>
    <t>計画金額</t>
  </si>
  <si>
    <t>実績金額</t>
  </si>
  <si>
    <t>摘　　要</t>
  </si>
  <si>
    <t>2024年度繰越金　819,924円</t>
  </si>
  <si>
    <t>第26回川之江クラブ対抗</t>
  </si>
  <si>
    <t>第11回初太郎杯</t>
  </si>
  <si>
    <t>第21回四国中央市オープン</t>
  </si>
  <si>
    <t>第20回市民スポーツ祭</t>
  </si>
  <si>
    <t>第14回市内学生シングルス普及大会</t>
  </si>
  <si>
    <t>第18回ミックスオープン</t>
  </si>
  <si>
    <t>第13回市内シングルス普及大会</t>
  </si>
  <si>
    <t>ｽﾎﾟｰﾂ団体育成助成金</t>
  </si>
  <si>
    <t>スポーツ振興事業助成金</t>
  </si>
  <si>
    <t>シャトル買い取り</t>
  </si>
  <si>
    <t>雑収入、利息等</t>
  </si>
  <si>
    <t>利息</t>
  </si>
  <si>
    <t>合計</t>
  </si>
  <si>
    <t>支出</t>
  </si>
  <si>
    <t>スポーツアドベンチャー</t>
  </si>
  <si>
    <t>協会団体負担金</t>
  </si>
  <si>
    <t>協会個人負担金</t>
  </si>
  <si>
    <t>交通費</t>
  </si>
  <si>
    <t>県・市の各種大会手伝い</t>
  </si>
  <si>
    <t>消耗費</t>
  </si>
  <si>
    <t>事務用品、ラケット</t>
  </si>
  <si>
    <t>通信費・事務費</t>
  </si>
  <si>
    <t>郵送代、会議室利用等</t>
  </si>
  <si>
    <t>予備費</t>
  </si>
  <si>
    <t>懇親会補助、パソコン購入</t>
  </si>
  <si>
    <t>前年度繰越</t>
  </si>
  <si>
    <t>2025年度収入</t>
  </si>
  <si>
    <t>2025年度支出</t>
  </si>
  <si>
    <t>次年度繰越</t>
  </si>
  <si>
    <t>２０２６年３月３１日　会計　薦田あかね</t>
  </si>
  <si>
    <t>監査報告</t>
  </si>
  <si>
    <t>関係書類照合の上、上記のとおり相違ないことを確認しました。</t>
  </si>
  <si>
    <t>　　　　　　　　　　　　　　　年　　　月　　　日</t>
  </si>
  <si>
    <t>井上 訓臣</t>
  </si>
  <si>
    <t>近藤 悟志</t>
  </si>
  <si>
    <t>2025年度収支　詳細</t>
  </si>
  <si>
    <t>Ｐ３</t>
  </si>
  <si>
    <t>月日</t>
  </si>
  <si>
    <t>項目</t>
  </si>
  <si>
    <t>残高</t>
  </si>
  <si>
    <t>四国中央市バドミントン協会総会</t>
  </si>
  <si>
    <t>第26回川之江クラブ対抗バドミントン大会</t>
  </si>
  <si>
    <t>　参加費　7000円×50チーム</t>
  </si>
  <si>
    <t>　体育館使用料・椅子・机等</t>
  </si>
  <si>
    <t>　シャトル代</t>
  </si>
  <si>
    <t>　景品代（ながはら）</t>
  </si>
  <si>
    <t>　景品代（トーヨ）</t>
  </si>
  <si>
    <t>　景品代（イトマン）</t>
  </si>
  <si>
    <t>　弁当代</t>
  </si>
  <si>
    <t>第11回初太郎杯市内バドミントン大会</t>
  </si>
  <si>
    <t>　参加費　2500円×32チーム</t>
  </si>
  <si>
    <t>四国中央市ｽﾎﾟｰﾂ協会懇親会会費補助(今井･石川)</t>
  </si>
  <si>
    <t>四国総合バドミントン大会松山　手伝い（石川・薦田）</t>
  </si>
  <si>
    <t>第21回四国中央市オープン大会</t>
  </si>
  <si>
    <t>　参加費　3000円×83ﾁｰﾑ</t>
  </si>
  <si>
    <t>　体育館使用料・椅子・机・冷房等</t>
  </si>
  <si>
    <t>　シャトル代・景品</t>
  </si>
  <si>
    <t>　シャトル買い取り13本×4000円</t>
  </si>
  <si>
    <t>事務用品（コピー用紙）</t>
  </si>
  <si>
    <t>四国中央市スポーツ協会加盟団体負担金</t>
  </si>
  <si>
    <t>四国中央市スポーツ協会個人登録料281名</t>
  </si>
  <si>
    <t>令和7年度スポーツ協会育成助成金</t>
  </si>
  <si>
    <t>コーナン（バドミントンラケット）アドベンチャー用　</t>
  </si>
  <si>
    <t>第20回市民スポーツ祭　運営費</t>
  </si>
  <si>
    <t>スポーツアドベンチャー　昼食代</t>
  </si>
  <si>
    <t>　参加費　39名×1200円＋11名×800円</t>
  </si>
  <si>
    <t>　シャトル代10本</t>
  </si>
  <si>
    <t>　体育館使用料・椅子・机・シート</t>
  </si>
  <si>
    <t>　賞品、その他</t>
  </si>
  <si>
    <t>　賞品（菓子）</t>
  </si>
  <si>
    <t>第18回四国中央ミックスオープン</t>
  </si>
  <si>
    <t>　参加費　3000円×91チーム</t>
  </si>
  <si>
    <t>　体育館使用料（1/31、2/1）</t>
  </si>
  <si>
    <t>　シャトル代、景品、ラインテープ</t>
  </si>
  <si>
    <t>　シャトル買い取り　土居クラブ</t>
  </si>
  <si>
    <t>　シャトル買い取り　ブローイン</t>
  </si>
  <si>
    <t>第22回四国中央市駅伝競走大会　手伝い（石川）</t>
  </si>
  <si>
    <t>第39回新春やまじっこマラソン大会　手伝い（石川）</t>
  </si>
  <si>
    <t>パソコン購入</t>
  </si>
  <si>
    <t>第65回県選手権大会手伝い（石川・薦田）</t>
  </si>
  <si>
    <t>第13回会長杯市内学生ｼﾝｸﾞﾙｽ普及大会＆教室</t>
  </si>
  <si>
    <t>　参加料　1200円×24名（シングルス）</t>
  </si>
  <si>
    <t>　参加料　800円×8名（ダブルス）</t>
  </si>
  <si>
    <t>　体育館使用料・椅子・机</t>
  </si>
  <si>
    <t>　賞品・本部飲料代</t>
  </si>
  <si>
    <t>Ｐ４</t>
  </si>
  <si>
    <t>2026年度収支予算書</t>
  </si>
  <si>
    <t>2025年度実績</t>
  </si>
  <si>
    <t>2026年度計画</t>
  </si>
  <si>
    <t>2025年度繰越金　1,004,709円</t>
  </si>
  <si>
    <t>第27回川之江クラブ対抗</t>
  </si>
  <si>
    <t>42団体×7000円</t>
  </si>
  <si>
    <t>第12回初太郎杯</t>
  </si>
  <si>
    <t>50人×1500円</t>
  </si>
  <si>
    <t>22回四国中央市オープン</t>
  </si>
  <si>
    <t>170人×1500円</t>
  </si>
  <si>
    <t>第21回市民スポーツ祭</t>
  </si>
  <si>
    <t>80人</t>
  </si>
  <si>
    <t>第15回市内学生シングルス普及大会</t>
  </si>
  <si>
    <t>48人×1200円</t>
  </si>
  <si>
    <t>第19回ミックスオープン</t>
  </si>
  <si>
    <t>第15回市内シングルス普及大会</t>
  </si>
  <si>
    <t>40人×1200円</t>
  </si>
  <si>
    <t>第22回四国中央市オープン</t>
  </si>
  <si>
    <t>第20回スポーツアドベンチャー</t>
  </si>
  <si>
    <t>第14回市内シングルス普及大会</t>
  </si>
  <si>
    <t>300名</t>
  </si>
  <si>
    <t>県協会応援</t>
  </si>
  <si>
    <t>ｺﾋﾟｰ用紙、ｲﾝｸ、ﾃｰﾌﾟ等</t>
  </si>
  <si>
    <t>懇親会補助等</t>
  </si>
  <si>
    <t>総収入</t>
  </si>
  <si>
    <t>総支出</t>
  </si>
  <si>
    <t>Ｐ５</t>
  </si>
  <si>
    <t>　　　　　各ﾁｰﾑ代表者殿</t>
  </si>
  <si>
    <t>四国中央市ﾊﾞﾄﾞﾐﾝﾄﾝ協会</t>
  </si>
  <si>
    <t>会長　今井康浩</t>
  </si>
  <si>
    <t>多数の方々にｲﾍﾞﾝﾄの案内等を行っていきたいと考えています。</t>
  </si>
  <si>
    <t xml:space="preserve">    </t>
  </si>
  <si>
    <t>　　　　　　※他の競技団体と重複可。</t>
  </si>
  <si>
    <t>　　　　　　※ＨＰにﾁｰﾑ名等を掲載します。</t>
  </si>
  <si>
    <t>　　　　〒799-0404　四国中央市三島宮川４丁目３－４</t>
  </si>
  <si>
    <t>y-imai@toyo-paper.co.jp</t>
  </si>
  <si>
    <t>今井康浩</t>
  </si>
  <si>
    <t>以上</t>
  </si>
  <si>
    <t>　　　　　　　　※三島で水・土（20時～）に練習しているﾁｰﾑﾌﾞﾛｰｳｨﾝ、又は土（18時～）の教室に直接渡してもよいです。</t>
  </si>
  <si>
    <t>チーム名</t>
  </si>
  <si>
    <t>2026　年　　　月　　　日</t>
  </si>
  <si>
    <t>代表者氏名　　</t>
  </si>
  <si>
    <t>電話　</t>
  </si>
  <si>
    <t>代表者住所　　</t>
  </si>
  <si>
    <t>代理（氏名）　　</t>
  </si>
  <si>
    <t>電話　　</t>
  </si>
  <si>
    <t>ﾁｰﾑﾒﾝﾊﾞｰ氏名</t>
  </si>
  <si>
    <t>年齢</t>
  </si>
  <si>
    <t>①練習場所と曜日・時間、②おおよその練習人数、③ＰＲなどあれば書いてください。　</t>
  </si>
  <si>
    <t>練習場所・曜日：</t>
  </si>
  <si>
    <t>練習人数：約　　　　人</t>
  </si>
  <si>
    <t>ＰＲ：</t>
  </si>
  <si>
    <t>　</t>
  </si>
  <si>
    <t>四国中央市バドミントン協会</t>
  </si>
  <si>
    <t>第２７回川之江クラブ対抗バドミントン大会申込書</t>
  </si>
  <si>
    <t>　代表者氏名</t>
  </si>
  <si>
    <t>　第２７回　川之江クラブ対抗バドミントン大会ご案内</t>
  </si>
  <si>
    <t>　住所</t>
  </si>
  <si>
    <t>　電話番号：</t>
  </si>
  <si>
    <t>日時</t>
  </si>
  <si>
    <t>令和８年５月３日（日）　９時～　</t>
  </si>
  <si>
    <t>希望クラスに○を付けて、個人のランクもご記入ください。</t>
  </si>
  <si>
    <t>会場</t>
  </si>
  <si>
    <t>川之江体育館　（四国中央市川之江町1012-48）</t>
  </si>
  <si>
    <t>ふりがな</t>
  </si>
  <si>
    <t>主催</t>
  </si>
  <si>
    <t>後援</t>
  </si>
  <si>
    <t>酒商ながはら</t>
  </si>
  <si>
    <t>　　使用球：　ヨネックス</t>
  </si>
  <si>
    <t>希望クラス</t>
  </si>
  <si>
    <t>１部、 ２部、 ３部、 ４部</t>
  </si>
  <si>
    <t>参加料</t>
  </si>
  <si>
    <t>１チーム　７，０００円</t>
  </si>
  <si>
    <t>※試合当日、受付でお支払いお願いします。</t>
  </si>
  <si>
    <t>個人
クラス</t>
  </si>
  <si>
    <t>氏名</t>
  </si>
  <si>
    <t>種目</t>
  </si>
  <si>
    <t>【女子ダブルス、男子ダブルス、混合ダブルス】</t>
  </si>
  <si>
    <t>　結果に関係なく３試合全て行います。</t>
  </si>
  <si>
    <t>※１チーム女性、男性各２名以上とします。</t>
  </si>
  <si>
    <t>競技規則</t>
  </si>
  <si>
    <t>日本バドミントン協会現行規則及び大会運営規定により行う。</t>
  </si>
  <si>
    <t>競技方法</t>
  </si>
  <si>
    <t>【１部、２部、３部、４部】　各部リーグ戦</t>
  </si>
  <si>
    <t>※前回優勝チームのメンバーが２名以上入ったチームは、昨年より</t>
  </si>
  <si>
    <t>　 上位ランクでのエントリーをお願いします。</t>
  </si>
  <si>
    <r>
      <rPr>
        <sz val="10"/>
        <rFont val="ＭＳ Ｐ明朝"/>
        <charset val="128"/>
      </rPr>
      <t>※ランクや</t>
    </r>
    <r>
      <rPr>
        <u/>
        <sz val="10"/>
        <rFont val="ＭＳ Ｐ明朝"/>
        <charset val="128"/>
      </rPr>
      <t>組み合わせは本部一任</t>
    </r>
    <r>
      <rPr>
        <sz val="10"/>
        <rFont val="ＭＳ Ｐ明朝"/>
        <charset val="128"/>
      </rPr>
      <t>。</t>
    </r>
  </si>
  <si>
    <t>申込締切</t>
  </si>
  <si>
    <t>令和８年４月２３日（木）必着</t>
  </si>
  <si>
    <t>※尚、先着順に４０ﾁｰﾑとなり次第締切させていただきます。</t>
  </si>
  <si>
    <t>　 ４１チーム目以降の申込となった場合、当局より連絡いたします。</t>
  </si>
  <si>
    <t>申込先</t>
  </si>
  <si>
    <t>〒799-0404　四国中央市三島宮川４丁目３－４</t>
  </si>
  <si>
    <t>Tel　　090-5275-4598　　　石川竜郎　　</t>
  </si>
  <si>
    <t>追記</t>
  </si>
  <si>
    <t>大会中の事故について、主催者等は一切責任をおいません。</t>
  </si>
  <si>
    <t>昼食は各自で準備願います。</t>
  </si>
  <si>
    <t xml:space="preserve">四国中央市バドミントン協会  </t>
  </si>
  <si>
    <t>第１２回初太郎杯市内バドミントン大会申込</t>
  </si>
  <si>
    <t xml:space="preserve">会長　今井康浩  </t>
  </si>
  <si>
    <t>種目：男・女　別ダブルス</t>
  </si>
  <si>
    <t>第１２回 初太郎杯 市内バドミントン大会ご案内</t>
  </si>
  <si>
    <t>男
女</t>
  </si>
  <si>
    <t>（ﾌﾘｶﾞﾅ）</t>
  </si>
  <si>
    <t>(2部･3部･4部･
初心者･60以上)</t>
  </si>
  <si>
    <t>所属ｸﾗﾌﾞ</t>
  </si>
  <si>
    <t>氏　名</t>
  </si>
  <si>
    <t>時下、ますますご健勝の事とお慶び申し上げます。</t>
  </si>
  <si>
    <t>第12回初太郎杯市内バドミントン大会を下記要領で開催致しますのでご参加ください。</t>
  </si>
  <si>
    <t>令和８年５月３１日（日）　９時～　</t>
  </si>
  <si>
    <t>川之江体育館</t>
  </si>
  <si>
    <t>資格</t>
  </si>
  <si>
    <t>市内ﾊﾞﾄﾞﾐﾝﾄﾝ愛好者可。</t>
  </si>
  <si>
    <t>※スポーツ保険加入のこと。</t>
  </si>
  <si>
    <t>　男子ダブルス　　２部　３部　４部　初心者　60才以上の部(5/31現在)</t>
  </si>
  <si>
    <t>　女子ダブルス　　２部　３部　４部　初心者　60才以上の部(5/31現在)</t>
  </si>
  <si>
    <t>クラス分けは参加人数や過去の実績を見て変更する場合があります。</t>
  </si>
  <si>
    <t>また、少ない部は他の部と統合される場合があります。</t>
  </si>
  <si>
    <r>
      <rPr>
        <sz val="11"/>
        <rFont val="ＭＳ Ｐ明朝"/>
        <charset val="128"/>
      </rPr>
      <t>変更の連絡は致しません。</t>
    </r>
    <r>
      <rPr>
        <u/>
        <sz val="11"/>
        <rFont val="ＭＳ Ｐ明朝"/>
        <charset val="128"/>
      </rPr>
      <t>本部一任でご了承ください</t>
    </r>
    <r>
      <rPr>
        <sz val="11"/>
        <rFont val="ＭＳ Ｐ明朝"/>
        <charset val="128"/>
      </rPr>
      <t>。</t>
    </r>
  </si>
  <si>
    <t>得点</t>
  </si>
  <si>
    <t>２１点３ゲーム　（参加数により変更する場合もあります）</t>
  </si>
  <si>
    <t>審判</t>
  </si>
  <si>
    <t>敗者　主審と線審、　　勝者　線審１名</t>
  </si>
  <si>
    <t>賞</t>
  </si>
  <si>
    <t>賞状は優勝・準優勝</t>
  </si>
  <si>
    <t>令和８年５月２１日（木）</t>
  </si>
  <si>
    <t>参加費</t>
  </si>
  <si>
    <t>１チーム　２，５００円</t>
  </si>
  <si>
    <t>納入方法</t>
  </si>
  <si>
    <t>伊予銀行川之江支店</t>
  </si>
  <si>
    <t>（申込代表者名・振込人名は必ず同一にしてください。）</t>
  </si>
  <si>
    <t>　店番　２５４</t>
  </si>
  <si>
    <t>　預金種目　普通預金</t>
  </si>
  <si>
    <t>　口座番号　１６９０５８８</t>
  </si>
  <si>
    <t>　名前　四国中央市ﾊﾞﾄﾞﾐﾝﾄﾝ協会</t>
  </si>
  <si>
    <t>　必ずフルネームで記入して下さい。</t>
  </si>
  <si>
    <t>申込締切：５月２１日（木）まで</t>
  </si>
  <si>
    <t>申込責任者氏名：</t>
  </si>
  <si>
    <t>電話：</t>
  </si>
  <si>
    <t>Tel　０９０－５２７５－４５９８　　石川竜郎　</t>
  </si>
  <si>
    <t>住所：</t>
  </si>
  <si>
    <t>　　２，５００円　×</t>
  </si>
  <si>
    <t>チーム＝</t>
  </si>
  <si>
    <t>円</t>
  </si>
  <si>
    <t>第２２回 四国中央市オープンバドミントン大会</t>
  </si>
  <si>
    <t>会長　　　今井康浩</t>
  </si>
  <si>
    <t>第２２回 四国中央市オープンバドミントン大会御案内　</t>
  </si>
  <si>
    <t>(1･2･3･4部･
初心者)</t>
  </si>
  <si>
    <t>第２２回 四国中央市オープン大会を下記の要領で開催致しますのでご参加ください。</t>
  </si>
  <si>
    <t>令和８年７月１９日（日）　　９時～</t>
  </si>
  <si>
    <t>伊予三島運動公園　体育館（メイン、サブアリーナ）</t>
  </si>
  <si>
    <t>　　男子ダブルス　　１部　　２部　　３部　　４部　　初心者</t>
  </si>
  <si>
    <t>　　女子ダブルス　　１部　　２部　　３部　　４部　　初心者</t>
  </si>
  <si>
    <r>
      <rPr>
        <sz val="11"/>
        <rFont val="ＭＳ Ｐ明朝"/>
        <charset val="128"/>
      </rPr>
      <t>　　　　</t>
    </r>
    <r>
      <rPr>
        <u val="double"/>
        <sz val="12"/>
        <rFont val="ＭＳ Ｐゴシック"/>
        <charset val="128"/>
      </rPr>
      <t>前回</t>
    </r>
    <r>
      <rPr>
        <u val="double"/>
        <sz val="11"/>
        <rFont val="ＭＳ Ｐ明朝"/>
        <charset val="128"/>
      </rPr>
      <t>の優勝者と準優勝者は、ペアが替わっても上のクラスで申し込みの事。</t>
    </r>
  </si>
  <si>
    <r>
      <rPr>
        <sz val="11"/>
        <rFont val="ＭＳ Ｐ明朝"/>
        <charset val="128"/>
      </rPr>
      <t>　　　　</t>
    </r>
    <r>
      <rPr>
        <u/>
        <sz val="11"/>
        <rFont val="ＭＳ Ｐ明朝"/>
        <charset val="128"/>
      </rPr>
      <t>クラス分け、組み合せは、参加人数で変更する可能性があります。</t>
    </r>
  </si>
  <si>
    <t>　　　　（過去５年くらいの実績を目安にします。）</t>
  </si>
  <si>
    <r>
      <rPr>
        <sz val="11"/>
        <rFont val="ＭＳ Ｐ明朝"/>
        <charset val="128"/>
      </rPr>
      <t>　　　　変更の連絡は致しません。</t>
    </r>
    <r>
      <rPr>
        <u/>
        <sz val="11"/>
        <rFont val="ＭＳ Ｐ明朝"/>
        <charset val="128"/>
      </rPr>
      <t>本部一任でご了承ください</t>
    </r>
    <r>
      <rPr>
        <sz val="11"/>
        <rFont val="ＭＳ Ｐ明朝"/>
        <charset val="128"/>
      </rPr>
      <t>。</t>
    </r>
  </si>
  <si>
    <t>スポーツ保険加入者のこと。</t>
  </si>
  <si>
    <t>試合は、予選リーグ、決勝トーナメントで行う。（チーム数により調整）</t>
  </si>
  <si>
    <t>賞状は各クラス２位まで</t>
  </si>
  <si>
    <t>令和８年７月９日（木）まで</t>
  </si>
  <si>
    <t>１チーム　３，０００円</t>
  </si>
  <si>
    <t>申込締切：７月９日（木）まで</t>
  </si>
  <si>
    <t>　　３，０００円　×</t>
  </si>
  <si>
    <t>第２１回市民スポーツ祭バドミントン大会申込</t>
  </si>
  <si>
    <t>第２１回　市民スポーツ祭バドミントン大会ご案内</t>
  </si>
  <si>
    <t>第21回市民スポーツ祭バドミントン大会を下記要領で開催致しますのでご参加ください。</t>
  </si>
  <si>
    <t>令和８年１１月１日（日）　９時～　</t>
  </si>
  <si>
    <t>三島運動公園体育館　サブアリーナ</t>
  </si>
  <si>
    <t>四国中央市教育委員会、（公財）四国中央市スポーツ協会</t>
  </si>
  <si>
    <t>主管</t>
  </si>
  <si>
    <t>市内ﾊﾞﾄﾞﾐﾝﾄﾝ愛好者。</t>
  </si>
  <si>
    <t>参加人数次第ですが、リーグ上位は上のランクと、下位は下のランクと</t>
  </si>
  <si>
    <t>再度リーグ戦をする方式などを検討します。</t>
  </si>
  <si>
    <t>予選リーグ、決勝トーナメント。（参加数により形式を変更します。）</t>
  </si>
  <si>
    <t>敗者：主審と線審、勝者：線審１名　（参加数により変更します。）</t>
  </si>
  <si>
    <t>令和８年１０月２２日（木）</t>
  </si>
  <si>
    <t>無料</t>
  </si>
  <si>
    <t>申込締切：１０月２２日（木）まで</t>
  </si>
  <si>
    <t>宛先</t>
  </si>
  <si>
    <t>土居中ﾊﾞﾄﾞﾐﾝﾄﾝ部　殿</t>
  </si>
  <si>
    <t>第15回　会長杯 市内学生普及大会　申込書</t>
  </si>
  <si>
    <t>新宮中ﾊﾞﾄﾞﾐﾝﾄﾝ部　殿</t>
  </si>
  <si>
    <t>土居高ﾊﾞﾄﾞﾐﾝﾄﾝ部　殿</t>
  </si>
  <si>
    <t>四国中央市ﾊﾞﾄﾞﾐﾝﾄﾝ協会　</t>
  </si>
  <si>
    <t>※強い順に記入してください。</t>
  </si>
  <si>
    <t>他、市内小・中・高校生</t>
  </si>
  <si>
    <t>今井康浩　</t>
  </si>
  <si>
    <r>
      <rPr>
        <sz val="11"/>
        <rFont val="ＭＳ Ｐ明朝"/>
        <charset val="128"/>
      </rPr>
      <t>クラブ名</t>
    </r>
    <r>
      <rPr>
        <sz val="9"/>
        <rFont val="ＭＳ Ｐ明朝"/>
        <charset val="128"/>
      </rPr>
      <t xml:space="preserve">
（学生は学校名）</t>
    </r>
  </si>
  <si>
    <t>男</t>
  </si>
  <si>
    <t>学年</t>
  </si>
  <si>
    <t>（フリガナ）</t>
  </si>
  <si>
    <t>第15回　会長杯 市内学生普及大会＆教室　要項</t>
  </si>
  <si>
    <t>女</t>
  </si>
  <si>
    <t>午前：シングルス（学生）、　午後：交流ダブルス（一般追加）</t>
  </si>
  <si>
    <t>結果にこだわらず、普及と交流を目的とします。</t>
  </si>
  <si>
    <t>ｼﾝｸﾞﾙｽ上位15位まで3月普及大会(一般ｼﾝｸﾞﾙｽ）出場資格とします。</t>
  </si>
  <si>
    <t>日時会場</t>
  </si>
  <si>
    <t>令和８年１２月１３日（日）　9時～</t>
  </si>
  <si>
    <t>三島体育館サブ</t>
  </si>
  <si>
    <t>四国中央市ﾊﾞﾄﾞﾐﾝﾄﾝ協会　会長　今井康浩</t>
  </si>
  <si>
    <t>使用球</t>
  </si>
  <si>
    <t>ヨネックス</t>
  </si>
  <si>
    <t>市内小中高校生(在住含む)。　過去も可。</t>
  </si>
  <si>
    <r>
      <t>※交流ﾀﾞﾌﾞﾙｽのみ参加は社会人・市外可。→</t>
    </r>
    <r>
      <rPr>
        <b/>
        <sz val="11"/>
        <rFont val="ＭＳ Ｐ明朝"/>
        <charset val="128"/>
      </rPr>
      <t>12:30集合厳守</t>
    </r>
  </si>
  <si>
    <t>大会ルール</t>
  </si>
  <si>
    <t>　(午前) シングルス　　：　区別なし。リーグ戦3回。</t>
  </si>
  <si>
    <t>　(午後) 交流ダブルス ： ペアは本部一任。リーグ戦2回。</t>
  </si>
  <si>
    <t>　『交流ダブルスのみ』　参加申込</t>
  </si>
  <si>
    <t>当日徴収　1,200円 　（ダブルス分も含む）</t>
  </si>
  <si>
    <t>（社会人・市外も可。12:30集合厳守）</t>
  </si>
  <si>
    <t>ダブルスのみ参加は、800円</t>
  </si>
  <si>
    <t>個人ﾗﾝｸ</t>
  </si>
  <si>
    <t>（１,２,３,４,５部）</t>
  </si>
  <si>
    <t>申込締切　　</t>
  </si>
  <si>
    <t>12/4（金）</t>
  </si>
  <si>
    <t>申込先　</t>
  </si>
  <si>
    <t>今井まで。　FAX､メール､ライン､ショートメール。</t>
  </si>
  <si>
    <t>FAX 23-6987、　携帯080-3925-3144、</t>
  </si>
  <si>
    <t>ﾒｰﾙ：y-imai@toyo-paper.co.jp</t>
  </si>
  <si>
    <r>
      <rPr>
        <u/>
        <sz val="11"/>
        <rFont val="ＭＳ Ｐ明朝"/>
        <charset val="128"/>
      </rPr>
      <t>12/9(水)以降のキケンは、参加費の支払い</t>
    </r>
    <r>
      <rPr>
        <sz val="11"/>
        <rFont val="ＭＳ Ｐ明朝"/>
        <charset val="128"/>
      </rPr>
      <t>をお願いします。</t>
    </r>
  </si>
  <si>
    <t>注意事項</t>
  </si>
  <si>
    <t>直前でも変更がわかりましたら連絡をお願いします。</t>
  </si>
  <si>
    <t>申込責任者氏名</t>
  </si>
  <si>
    <t>電話</t>
  </si>
  <si>
    <t>前日確認します。確実に連絡がとれる電話番号でお願いします。</t>
  </si>
  <si>
    <t>第１９回 四国中央ミックスオープン　申込書</t>
  </si>
  <si>
    <t>　第１９回　四国中央ミックスオープン</t>
  </si>
  <si>
    <t>種目：混合ダブルス</t>
  </si>
  <si>
    <t>第１９回四国中央ミックスオープンを下記の要領で開催致しますのでご参加ください。</t>
  </si>
  <si>
    <t>令和９年２月７日（日）　９：００～</t>
  </si>
  <si>
    <t>混合ダブルス　１部　　２部　　３部　　４部　　初心者</t>
  </si>
  <si>
    <r>
      <rPr>
        <sz val="11"/>
        <rFont val="ＭＳ Ｐ明朝"/>
        <charset val="128"/>
      </rPr>
      <t>　　　　</t>
    </r>
    <r>
      <rPr>
        <u/>
        <sz val="11"/>
        <rFont val="ＭＳ Ｐ明朝"/>
        <charset val="128"/>
      </rPr>
      <t>クラス分け、組み合せは、参加人数で変更する可能性があります。本部一任。</t>
    </r>
  </si>
  <si>
    <t>　　スポーツ保険加入者のこと。</t>
  </si>
  <si>
    <t>令和９年１月２８日（木）まで</t>
  </si>
  <si>
    <t>１チーム　　￥３，０００円</t>
  </si>
  <si>
    <t>伊予銀行川之江支店（申込代表者・振込人名は必ず同一にしてください。</t>
  </si>
  <si>
    <t>申込締切：１月２８日（木）まで</t>
  </si>
  <si>
    <t>第14回　会長杯 市内普及大会　申込書</t>
  </si>
  <si>
    <t>　　第14回　会長杯 市内普及大会＆教室　要項</t>
  </si>
  <si>
    <t>　　　午前：シングルス、　午後：交流ダブルス</t>
  </si>
  <si>
    <t>令和９年３月１４日（日）　9時～</t>
  </si>
  <si>
    <t>シングルス　：　市内在住･在学･在勤いずれかに該当。過去も可。</t>
  </si>
  <si>
    <t>　　　　　※学生は12/13大会15位以内。監督推薦も可。</t>
  </si>
  <si>
    <r>
      <t>※交流ﾀﾞﾌﾞﾙｽのみ参加は市外可。→</t>
    </r>
    <r>
      <rPr>
        <b/>
        <sz val="11"/>
        <rFont val="ＭＳ Ｐ明朝"/>
        <charset val="128"/>
      </rPr>
      <t>12:30集合厳守</t>
    </r>
  </si>
  <si>
    <t>　(午前) シングルス　：　区別なし。リーグ戦3回。</t>
  </si>
  <si>
    <t>（市外も可。12:30集合厳守）</t>
  </si>
  <si>
    <t>3/5（金）</t>
  </si>
  <si>
    <r>
      <rPr>
        <u/>
        <sz val="11"/>
        <rFont val="ＭＳ Ｐ明朝"/>
        <charset val="128"/>
      </rPr>
      <t>3/10(水)以降のキケンは、参加費の支払い</t>
    </r>
    <r>
      <rPr>
        <sz val="11"/>
        <rFont val="ＭＳ Ｐ明朝"/>
        <charset val="128"/>
      </rPr>
      <t>をお願いします。</t>
    </r>
  </si>
  <si>
    <t>TEL　080-3925-3144</t>
  </si>
  <si>
    <r>
      <rPr>
        <sz val="12"/>
        <rFont val="ＭＳ Ｐ明朝"/>
        <charset val="128"/>
      </rPr>
      <t>　　　　　　　2026年度　　</t>
    </r>
    <r>
      <rPr>
        <u/>
        <sz val="12"/>
        <rFont val="ＭＳ Ｐ明朝"/>
        <charset val="128"/>
      </rPr>
      <t>今井教室のご案内　（バドミントン）</t>
    </r>
  </si>
  <si>
    <t>場所：　伊予三島運動公園体育館</t>
  </si>
  <si>
    <t>日時：　土曜日１８時～２０時　　場所が取れない時は休みで、その都度連絡します。</t>
  </si>
  <si>
    <t>　　　</t>
  </si>
  <si>
    <t>　　　LINEがつながっていないと連絡できません。</t>
  </si>
  <si>
    <t>対象者：　毎年年齢制限あり。　同意書に記載。</t>
  </si>
  <si>
    <t>　　　　　　各自でスポーツ保険に加入してください。</t>
  </si>
  <si>
    <t>　　　　　　教室中の事故については、自己責任でお願いします。</t>
  </si>
  <si>
    <t>　　　　　　学生は保護者が責任を持って見てください。</t>
  </si>
  <si>
    <t>費用：　一人１００円／回</t>
  </si>
  <si>
    <t>　　　　　初回体験時は無料。</t>
  </si>
  <si>
    <t>内容：　基礎を中心にバドミントンを始めるきっかけ作りを目指します。</t>
  </si>
  <si>
    <t>　　　 　 コーチはボランティアです。</t>
  </si>
  <si>
    <t>　　 　　 保護者の協力を求めています。</t>
  </si>
  <si>
    <t>連絡先：　長原（090-1329-0945）</t>
  </si>
  <si>
    <t>　　　　　　増えすぎたら、制限する場合がありますのでご了承ください。</t>
  </si>
  <si>
    <t>申込：</t>
  </si>
  <si>
    <t>同意書の提出。</t>
  </si>
  <si>
    <t>土居改善センター</t>
    <rPh sb="0" eb="2">
      <t>ドイ</t>
    </rPh>
    <rPh sb="2" eb="4">
      <t>カイゼン</t>
    </rPh>
    <phoneticPr fontId="32"/>
  </si>
  <si>
    <t>川之江体育館</t>
    <rPh sb="0" eb="3">
      <t>カワノエ</t>
    </rPh>
    <phoneticPr fontId="32"/>
  </si>
  <si>
    <t>230人(42ﾁｰﾑ)</t>
    <phoneticPr fontId="32"/>
  </si>
  <si>
    <t>265人(50ﾁｰﾑ)</t>
    <phoneticPr fontId="32"/>
  </si>
  <si>
    <t>　</t>
    <phoneticPr fontId="32"/>
  </si>
  <si>
    <t>　・役員名簿</t>
    <rPh sb="2" eb="4">
      <t>ヤクイン</t>
    </rPh>
    <rPh sb="4" eb="6">
      <t>メイボ</t>
    </rPh>
    <phoneticPr fontId="32"/>
  </si>
  <si>
    <t>　・6月4日（木）市内中学生総体の審判応援３名</t>
    <rPh sb="3" eb="4">
      <t>ガツ</t>
    </rPh>
    <rPh sb="5" eb="6">
      <t>ヒ</t>
    </rPh>
    <rPh sb="7" eb="8">
      <t>モク</t>
    </rPh>
    <rPh sb="9" eb="11">
      <t>シナイ</t>
    </rPh>
    <rPh sb="11" eb="13">
      <t>チュウガク</t>
    </rPh>
    <rPh sb="13" eb="14">
      <t>セイ</t>
    </rPh>
    <rPh sb="14" eb="16">
      <t>ソウタイ</t>
    </rPh>
    <rPh sb="17" eb="19">
      <t>シンパン</t>
    </rPh>
    <rPh sb="19" eb="21">
      <t>オウエン</t>
    </rPh>
    <rPh sb="22" eb="23">
      <t>メイ</t>
    </rPh>
    <phoneticPr fontId="32"/>
  </si>
  <si>
    <t>　・15点3ゲーム</t>
    <rPh sb="4" eb="5">
      <t>テン</t>
    </rPh>
    <phoneticPr fontId="32"/>
  </si>
  <si>
    <t>　　　県大会は5月から原則15点3ゲーム。四国中央市の大会はどうするか？</t>
    <rPh sb="3" eb="4">
      <t>ケン</t>
    </rPh>
    <rPh sb="4" eb="6">
      <t>タイカイ</t>
    </rPh>
    <rPh sb="8" eb="9">
      <t>ガツ</t>
    </rPh>
    <rPh sb="11" eb="13">
      <t>ゲンソク</t>
    </rPh>
    <rPh sb="15" eb="16">
      <t>テン</t>
    </rPh>
    <phoneticPr fontId="32"/>
  </si>
  <si>
    <t>　・大会参加費</t>
    <rPh sb="2" eb="4">
      <t>タイカイ</t>
    </rPh>
    <rPh sb="4" eb="7">
      <t>サンカヒ</t>
    </rPh>
    <phoneticPr fontId="32"/>
  </si>
  <si>
    <t>　　2024年から参加費ｱｯﾌﾟ。川之江ｸﾗﾌﾞ対抗7000円/ﾁｰﾑ。初太郎杯2500円/組。</t>
    <rPh sb="6" eb="7">
      <t>ネン</t>
    </rPh>
    <rPh sb="9" eb="12">
      <t>サンカヒ</t>
    </rPh>
    <rPh sb="17" eb="20">
      <t>カワノエ</t>
    </rPh>
    <rPh sb="24" eb="26">
      <t>タイコウ</t>
    </rPh>
    <rPh sb="30" eb="31">
      <t>エン</t>
    </rPh>
    <phoneticPr fontId="32"/>
  </si>
  <si>
    <t>　　市内ｼﾝｸﾞﾙｽ1200円/1人。中央ｵｰﾌﾟﾝとﾐｯｸｽｵｰﾌﾟﾝは3000円/組。　→継続で良いか？</t>
    <rPh sb="2" eb="4">
      <t>シナイ</t>
    </rPh>
    <rPh sb="14" eb="15">
      <t>エン</t>
    </rPh>
    <rPh sb="17" eb="18">
      <t>ヒト</t>
    </rPh>
    <rPh sb="47" eb="49">
      <t>ケイゾク</t>
    </rPh>
    <rPh sb="50" eb="51">
      <t>ヨ</t>
    </rPh>
    <phoneticPr fontId="32"/>
  </si>
  <si>
    <t>　　　（参考）　県大会は一般2000円/1人。高校生1200円/1人。小中学生900円/1人</t>
    <rPh sb="4" eb="6">
      <t>サンコウ</t>
    </rPh>
    <rPh sb="8" eb="9">
      <t>ケン</t>
    </rPh>
    <rPh sb="9" eb="11">
      <t>タイカイ</t>
    </rPh>
    <rPh sb="12" eb="14">
      <t>イッパン</t>
    </rPh>
    <rPh sb="18" eb="19">
      <t>エン</t>
    </rPh>
    <rPh sb="21" eb="22">
      <t>ヒト</t>
    </rPh>
    <rPh sb="23" eb="26">
      <t>コウコウセイ</t>
    </rPh>
    <rPh sb="30" eb="31">
      <t>エン</t>
    </rPh>
    <rPh sb="33" eb="34">
      <t>ヒト</t>
    </rPh>
    <rPh sb="35" eb="39">
      <t>ショウチュウガクセイ</t>
    </rPh>
    <rPh sb="42" eb="43">
      <t>エン</t>
    </rPh>
    <rPh sb="45" eb="46">
      <t>ヒト</t>
    </rPh>
    <phoneticPr fontId="32"/>
  </si>
  <si>
    <t>　・「60才以上の部」について　</t>
    <phoneticPr fontId="32"/>
  </si>
  <si>
    <t>　　初太郎杯と市民ｽﾎﾟｰﾂ祭の要項に、「60才以上の部」を入れているが、申込がない。</t>
    <rPh sb="2" eb="6">
      <t>ハツタロウハイ</t>
    </rPh>
    <rPh sb="37" eb="39">
      <t>モウシコミ</t>
    </rPh>
    <phoneticPr fontId="32"/>
  </si>
  <si>
    <t>　　今後入れるかどうか？</t>
    <rPh sb="2" eb="4">
      <t>コンゴ</t>
    </rPh>
    <rPh sb="4" eb="5">
      <t>イ</t>
    </rPh>
    <phoneticPr fontId="32"/>
  </si>
  <si>
    <t>　　　　2025年年は初太郎杯と市民スポーツ祭で60才代のクラスを作ったが参加者なし。</t>
    <rPh sb="8" eb="9">
      <t>ネン</t>
    </rPh>
    <rPh sb="9" eb="10">
      <t>ネン</t>
    </rPh>
    <rPh sb="11" eb="15">
      <t>ハツタロウハイ</t>
    </rPh>
    <rPh sb="16" eb="18">
      <t>シミン</t>
    </rPh>
    <rPh sb="22" eb="23">
      <t>サイ</t>
    </rPh>
    <rPh sb="26" eb="28">
      <t>サイダイ</t>
    </rPh>
    <rPh sb="33" eb="34">
      <t>ツク</t>
    </rPh>
    <rPh sb="37" eb="40">
      <t>サンカシャ</t>
    </rPh>
    <phoneticPr fontId="32"/>
  </si>
  <si>
    <t>　　　　2023年初太郎杯では65才以上で別枠5名参加。→自由にゲーム。</t>
    <rPh sb="8" eb="9">
      <t>ネン</t>
    </rPh>
    <rPh sb="9" eb="13">
      <t>ハツタロウハイ</t>
    </rPh>
    <rPh sb="17" eb="18">
      <t>サイ</t>
    </rPh>
    <rPh sb="18" eb="20">
      <t>イジョウ</t>
    </rPh>
    <rPh sb="21" eb="23">
      <t>ベツワク</t>
    </rPh>
    <rPh sb="24" eb="25">
      <t>メイ</t>
    </rPh>
    <rPh sb="25" eb="27">
      <t>サンカ</t>
    </rPh>
    <rPh sb="29" eb="31">
      <t>ジユウ</t>
    </rPh>
    <phoneticPr fontId="32"/>
  </si>
  <si>
    <t>　　　　2019年の市民スポーツ祭では合計100才以上で2組参加。男子3部に混じってリーグ戦。</t>
    <rPh sb="8" eb="9">
      <t>ネン</t>
    </rPh>
    <rPh sb="10" eb="12">
      <t>シミン</t>
    </rPh>
    <rPh sb="16" eb="17">
      <t>サイ</t>
    </rPh>
    <rPh sb="19" eb="21">
      <t>ゴウケイ</t>
    </rPh>
    <rPh sb="24" eb="25">
      <t>サイ</t>
    </rPh>
    <rPh sb="25" eb="27">
      <t>イジョウ</t>
    </rPh>
    <rPh sb="29" eb="30">
      <t>クミ</t>
    </rPh>
    <rPh sb="30" eb="32">
      <t>サンカ</t>
    </rPh>
    <rPh sb="33" eb="35">
      <t>ダンシ</t>
    </rPh>
    <rPh sb="36" eb="37">
      <t>ブ</t>
    </rPh>
    <rPh sb="38" eb="39">
      <t>マ</t>
    </rPh>
    <rPh sb="45" eb="46">
      <t>セン</t>
    </rPh>
    <phoneticPr fontId="32"/>
  </si>
  <si>
    <t>　　　　2018年の市民スポーツ祭では合計100才以上で6組参加。本部でペア決め。</t>
    <rPh sb="8" eb="9">
      <t>ネン</t>
    </rPh>
    <rPh sb="10" eb="12">
      <t>シミン</t>
    </rPh>
    <rPh sb="16" eb="17">
      <t>サイ</t>
    </rPh>
    <rPh sb="19" eb="21">
      <t>ゴウケイ</t>
    </rPh>
    <rPh sb="24" eb="25">
      <t>サイ</t>
    </rPh>
    <rPh sb="25" eb="27">
      <t>イジョウ</t>
    </rPh>
    <rPh sb="29" eb="30">
      <t>クミ</t>
    </rPh>
    <rPh sb="30" eb="32">
      <t>サンカ</t>
    </rPh>
    <rPh sb="33" eb="35">
      <t>ホンブ</t>
    </rPh>
    <rPh sb="38" eb="39">
      <t>キ</t>
    </rPh>
    <phoneticPr fontId="32"/>
  </si>
  <si>
    <t>（５）その他の議題</t>
    <rPh sb="5" eb="6">
      <t>タ</t>
    </rPh>
    <rPh sb="7" eb="9">
      <t>ギダイ</t>
    </rPh>
    <phoneticPr fontId="32"/>
  </si>
  <si>
    <r>
      <t>　　　　　　　　　</t>
    </r>
    <r>
      <rPr>
        <u/>
        <sz val="12"/>
        <color theme="1" tint="0.249977111117893"/>
        <rFont val="ＭＳ Ｐ明朝"/>
        <family val="1"/>
        <charset val="128"/>
      </rPr>
      <t>2026年度　四国中央市バドミントン協会登録のお願い　（2026.4.30まで）</t>
    </r>
  </si>
  <si>
    <r>
      <t>　市内ﾁｰﾑ代表者の方に</t>
    </r>
    <r>
      <rPr>
        <u/>
        <sz val="12"/>
        <color theme="1" tint="0.249977111117893"/>
        <rFont val="ＭＳ Ｐ明朝"/>
        <family val="1"/>
        <charset val="128"/>
      </rPr>
      <t>毎年登録をお願い</t>
    </r>
    <r>
      <rPr>
        <sz val="12"/>
        <color theme="1" tint="0.249977111117893"/>
        <rFont val="ＭＳ Ｐ明朝"/>
        <family val="1"/>
        <charset val="128"/>
      </rPr>
      <t>しています。</t>
    </r>
  </si>
  <si>
    <r>
      <t>市内ﾊﾞﾄﾞﾐﾝﾄﾝ人口の把握、及び体育</t>
    </r>
    <r>
      <rPr>
        <u/>
        <sz val="12"/>
        <color theme="1" tint="0.249977111117893"/>
        <rFont val="ＭＳ Ｐ明朝"/>
        <family val="1"/>
        <charset val="128"/>
      </rPr>
      <t>助成金算出基礎</t>
    </r>
    <r>
      <rPr>
        <sz val="12"/>
        <color theme="1" tint="0.249977111117893"/>
        <rFont val="ＭＳ Ｐ明朝"/>
        <family val="1"/>
        <charset val="128"/>
      </rPr>
      <t>になります。</t>
    </r>
  </si>
  <si>
    <r>
      <t>　　　　　　※</t>
    </r>
    <r>
      <rPr>
        <u/>
        <sz val="10.5"/>
        <color theme="1" tint="0.249977111117893"/>
        <rFont val="ＭＳ Ｐゴシック"/>
        <family val="3"/>
        <charset val="128"/>
      </rPr>
      <t>登録料無料（協会負担）</t>
    </r>
    <r>
      <rPr>
        <sz val="10.5"/>
        <color theme="1" tint="0.249977111117893"/>
        <rFont val="ＭＳ Ｐゴシック"/>
        <family val="3"/>
        <charset val="128"/>
      </rPr>
      <t>。</t>
    </r>
  </si>
  <si>
    <r>
      <t>提出先：バドミントン協会　事務局　石川竜郎　　　</t>
    </r>
    <r>
      <rPr>
        <sz val="10"/>
        <color theme="1" tint="0.249977111117893"/>
        <rFont val="ＭＳ Ｐ明朝"/>
        <family val="1"/>
        <charset val="128"/>
      </rPr>
      <t>TEL　090-5275-4598</t>
    </r>
  </si>
  <si>
    <r>
      <t xml:space="preserve">メール可。用紙ﾃﾞｰﾀは四国中央市ﾊﾞﾄﾞﾐﾝﾄﾝ協会HPの </t>
    </r>
    <r>
      <rPr>
        <sz val="11"/>
        <color theme="1" tint="0.249977111117893"/>
        <rFont val="ＭＳ Ｐゴシック"/>
        <family val="3"/>
        <charset val="128"/>
      </rPr>
      <t>協会登録用紙</t>
    </r>
    <r>
      <rPr>
        <sz val="11"/>
        <color theme="1" tint="0.249977111117893"/>
        <rFont val="ＭＳ Ｐ明朝"/>
        <family val="1"/>
        <charset val="128"/>
      </rPr>
      <t xml:space="preserve"> をｸﾘｯｸ</t>
    </r>
  </si>
  <si>
    <t>※小学生は特別枠になります。年齢枠に学年を記入願います。　例）　山田太郎　小２</t>
  </si>
  <si>
    <t>１５点３ゲーム　（参加者人数により変更する場合があります。）</t>
    <phoneticPr fontId="32"/>
  </si>
  <si>
    <t>１５点３ゲーム　（参加数により変更する場合があります）</t>
    <phoneticPr fontId="32"/>
  </si>
  <si>
    <t>　　男子ダブルス　　２部　３部　４部　５部</t>
    <phoneticPr fontId="32"/>
  </si>
  <si>
    <t>　　女子ダブルス　　２部　３部　４部　５部</t>
    <phoneticPr fontId="32"/>
  </si>
  <si>
    <t>(2･3･4･5部）</t>
    <rPh sb="8" eb="9">
      <t>ブ</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</si>
</sst>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m/d;@"/>
    <numFmt numFmtId="177" formatCode="yyyy&quot;年&quot;m&quot;月&quot;d&quot;日&quot;;@"/>
    <numFmt numFmtId="178" formatCode="yyyy/m/d;@"/>
    <numFmt numFmtId="179" formatCode="[$-411]ge\.m\.d;@"/>
    <numFmt numFmtId="180" formatCode="&quot;&quot;0&quot;人&quot;"/>
  </numFmts>
  <fonts count="61" x14ac:knownFonts="1">
    <font>
      <sz val="11"/>
      <name val="ＭＳ Ｐゴシック"/>
      <charset val="128"/>
    </font>
    <font>
      <sz val="15"/>
      <name val="ＭＳ Ｐ明朝"/>
      <charset val="128"/>
    </font>
    <font>
      <sz val="13"/>
      <name val="ＭＳ Ｐ明朝"/>
      <charset val="128"/>
    </font>
    <font>
      <sz val="12"/>
      <name val="ＭＳ Ｐ明朝"/>
      <charset val="128"/>
    </font>
    <font>
      <sz val="8"/>
      <name val="ＭＳ Ｐ明朝"/>
      <charset val="128"/>
    </font>
    <font>
      <sz val="11"/>
      <name val="ＭＳ Ｐ明朝"/>
      <charset val="128"/>
    </font>
    <font>
      <sz val="10"/>
      <name val="ＭＳ Ｐ明朝"/>
      <charset val="128"/>
    </font>
    <font>
      <sz val="16"/>
      <name val="ＭＳ Ｐ明朝"/>
      <charset val="128"/>
    </font>
    <font>
      <b/>
      <sz val="12"/>
      <name val="ＭＳ Ｐゴシック"/>
      <charset val="128"/>
    </font>
    <font>
      <u val="double"/>
      <sz val="11"/>
      <name val="ＭＳ Ｐ明朝"/>
      <charset val="128"/>
    </font>
    <font>
      <u/>
      <sz val="11"/>
      <name val="ＭＳ Ｐ明朝"/>
      <charset val="128"/>
    </font>
    <font>
      <sz val="9.5"/>
      <name val="ＭＳ Ｐ明朝"/>
      <charset val="128"/>
    </font>
    <font>
      <b/>
      <sz val="12"/>
      <name val="ＭＳ Ｐ明朝"/>
      <charset val="128"/>
    </font>
    <font>
      <sz val="14"/>
      <name val="ＭＳ Ｐ明朝"/>
      <charset val="128"/>
    </font>
    <font>
      <sz val="9"/>
      <name val="ＭＳ Ｐ明朝"/>
      <charset val="128"/>
    </font>
    <font>
      <sz val="10"/>
      <name val="ＭＳ Ｐゴシック"/>
      <charset val="128"/>
    </font>
    <font>
      <b/>
      <sz val="10"/>
      <name val="ＭＳ Ｐ明朝"/>
      <charset val="128"/>
    </font>
    <font>
      <sz val="20"/>
      <name val="ＭＳ Ｐ明朝"/>
      <charset val="128"/>
    </font>
    <font>
      <sz val="18"/>
      <name val="ＭＳ Ｐ明朝"/>
      <charset val="128"/>
    </font>
    <font>
      <sz val="22"/>
      <name val="ＭＳ Ｐ明朝"/>
      <charset val="128"/>
    </font>
    <font>
      <b/>
      <sz val="11"/>
      <name val="ＭＳ Ｐゴシック"/>
      <charset val="128"/>
    </font>
    <font>
      <sz val="11"/>
      <color theme="1"/>
      <name val="ＭＳ Ｐ明朝"/>
      <charset val="128"/>
    </font>
    <font>
      <sz val="17"/>
      <name val="ＭＳ Ｐ明朝"/>
      <charset val="128"/>
    </font>
    <font>
      <sz val="10"/>
      <color theme="1"/>
      <name val="ＭＳ Ｐ明朝"/>
      <charset val="128"/>
    </font>
    <font>
      <sz val="11"/>
      <name val="標準明朝"/>
      <charset val="128"/>
    </font>
    <font>
      <sz val="11"/>
      <name val="ＭＳ ゴシック"/>
      <charset val="128"/>
    </font>
    <font>
      <u/>
      <sz val="11"/>
      <color theme="10"/>
      <name val="ＭＳ Ｐゴシック"/>
      <charset val="128"/>
    </font>
    <font>
      <u/>
      <sz val="12"/>
      <name val="ＭＳ Ｐ明朝"/>
      <charset val="128"/>
    </font>
    <font>
      <b/>
      <sz val="11"/>
      <name val="ＭＳ Ｐ明朝"/>
      <charset val="128"/>
    </font>
    <font>
      <u val="double"/>
      <sz val="12"/>
      <name val="ＭＳ Ｐゴシック"/>
      <charset val="128"/>
    </font>
    <font>
      <u/>
      <sz val="10"/>
      <name val="ＭＳ Ｐ明朝"/>
      <charset val="128"/>
    </font>
    <font>
      <sz val="11"/>
      <name val="ＭＳ Ｐゴシック"/>
      <charset val="128"/>
    </font>
    <font>
      <sz val="6"/>
      <name val="ＭＳ Ｐゴシック"/>
      <family val="3"/>
      <charset val="128"/>
    </font>
    <font>
      <sz val="11"/>
      <name val="ＭＳ Ｐゴシック"/>
      <family val="3"/>
      <charset val="128"/>
    </font>
    <font>
      <sz val="22"/>
      <color theme="1" tint="0.14999847407452621"/>
      <name val="ＭＳ Ｐ明朝"/>
      <family val="1"/>
      <charset val="128"/>
    </font>
    <font>
      <sz val="12"/>
      <color theme="1" tint="0.14999847407452621"/>
      <name val="ＭＳ Ｐ明朝"/>
      <family val="1"/>
      <charset val="128"/>
    </font>
    <font>
      <sz val="11"/>
      <color theme="1" tint="0.249977111117893"/>
      <name val="ＭＳ Ｐゴシック"/>
      <family val="3"/>
      <charset val="128"/>
    </font>
    <font>
      <sz val="16"/>
      <color theme="1" tint="0.249977111117893"/>
      <name val="ＭＳ Ｐゴシック"/>
      <family val="3"/>
      <charset val="128"/>
    </font>
    <font>
      <sz val="18"/>
      <color theme="1" tint="0.249977111117893"/>
      <name val="ＭＳ Ｐ明朝"/>
      <family val="1"/>
      <charset val="128"/>
    </font>
    <font>
      <sz val="12"/>
      <color theme="1" tint="0.249977111117893"/>
      <name val="ＭＳ Ｐ明朝"/>
      <family val="1"/>
      <charset val="128"/>
    </font>
    <font>
      <sz val="14"/>
      <color theme="1" tint="0.249977111117893"/>
      <name val="ＭＳ Ｐ明朝"/>
      <family val="1"/>
      <charset val="128"/>
    </font>
    <font>
      <sz val="11"/>
      <color theme="1" tint="0.249977111117893"/>
      <name val="ＭＳ Ｐ明朝"/>
      <family val="1"/>
      <charset val="128"/>
    </font>
    <font>
      <sz val="15"/>
      <color theme="1" tint="0.249977111117893"/>
      <name val="ＭＳ Ｐ明朝"/>
      <family val="1"/>
      <charset val="128"/>
    </font>
    <font>
      <sz val="13"/>
      <color theme="1" tint="0.249977111117893"/>
      <name val="ＭＳ Ｐ明朝"/>
      <family val="1"/>
      <charset val="128"/>
    </font>
    <font>
      <sz val="8"/>
      <color theme="1" tint="0.249977111117893"/>
      <name val="ＭＳ Ｐ明朝"/>
      <family val="1"/>
      <charset val="128"/>
    </font>
    <font>
      <u/>
      <sz val="12"/>
      <color theme="1" tint="0.249977111117893"/>
      <name val="ＭＳ Ｐ明朝"/>
      <family val="1"/>
      <charset val="128"/>
    </font>
    <font>
      <sz val="10.5"/>
      <color theme="1" tint="0.249977111117893"/>
      <name val="ＭＳ Ｐ明朝"/>
      <family val="1"/>
      <charset val="128"/>
    </font>
    <font>
      <sz val="10.5"/>
      <color theme="1" tint="0.249977111117893"/>
      <name val="ＭＳ Ｐゴシック"/>
      <family val="3"/>
      <charset val="128"/>
    </font>
    <font>
      <u/>
      <sz val="10.5"/>
      <color theme="1" tint="0.249977111117893"/>
      <name val="ＭＳ Ｐゴシック"/>
      <family val="3"/>
      <charset val="128"/>
    </font>
    <font>
      <sz val="10"/>
      <color theme="1" tint="0.249977111117893"/>
      <name val="ＭＳ Ｐ明朝"/>
      <family val="1"/>
      <charset val="128"/>
    </font>
    <font>
      <u/>
      <sz val="13"/>
      <color theme="1" tint="0.249977111117893"/>
      <name val="ＭＳ Ｐ明朝"/>
      <family val="1"/>
      <charset val="128"/>
    </font>
    <font>
      <sz val="9"/>
      <color theme="1" tint="0.249977111117893"/>
      <name val="ＭＳ Ｐ明朝"/>
      <family val="1"/>
      <charset val="128"/>
    </font>
    <font>
      <sz val="16"/>
      <color theme="1" tint="0.249977111117893"/>
      <name val="ＭＳ Ｐ明朝"/>
      <family val="1"/>
      <charset val="128"/>
    </font>
    <font>
      <sz val="12"/>
      <color theme="1" tint="0.249977111117893"/>
      <name val="ＭＳ Ｐゴシック"/>
      <family val="3"/>
      <charset val="128"/>
    </font>
    <font>
      <sz val="11"/>
      <color theme="1" tint="0.14999847407452621"/>
      <name val="ＭＳ Ｐ明朝"/>
      <family val="1"/>
      <charset val="128"/>
    </font>
    <font>
      <sz val="24"/>
      <color theme="1" tint="0.14999847407452621"/>
      <name val="ＭＳ Ｐ明朝"/>
      <family val="1"/>
      <charset val="128"/>
    </font>
    <font>
      <sz val="18"/>
      <color theme="1" tint="0.14999847407452621"/>
      <name val="ＭＳ Ｐ明朝"/>
      <family val="1"/>
      <charset val="128"/>
    </font>
    <font>
      <sz val="20"/>
      <color theme="1" tint="0.14999847407452621"/>
      <name val="ＭＳ Ｐ明朝"/>
      <family val="1"/>
      <charset val="128"/>
    </font>
    <font>
      <u/>
      <sz val="18"/>
      <color theme="1" tint="0.14999847407452621"/>
      <name val="ＭＳ Ｐ明朝"/>
      <family val="1"/>
      <charset val="128"/>
    </font>
    <font>
      <sz val="14"/>
      <color theme="1" tint="0.14999847407452621"/>
      <name val="ＭＳ Ｐ明朝"/>
      <family val="1"/>
      <charset val="128"/>
    </font>
    <font>
      <sz val="1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FF"/>
        <bgColor indexed="64"/>
      </patternFill>
    </fill>
    <fill>
      <patternFill patternType="solid">
        <fgColor rgb="FFFFCDFF"/>
        <bgColor indexed="45"/>
      </patternFill>
    </fill>
  </fills>
  <borders count="102">
    <border>
      <left/>
      <right/>
      <top/>
      <bottom/>
      <diagonal/>
    </border>
    <border>
      <left style="double">
        <color auto="1"/>
      </left>
      <right/>
      <top style="double">
        <color auto="1"/>
      </top>
      <bottom/>
      <diagonal/>
    </border>
    <border>
      <left/>
      <right/>
      <top style="double">
        <color auto="1"/>
      </top>
      <bottom/>
      <diagonal/>
    </border>
    <border>
      <left style="thin">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style="thin">
        <color auto="1"/>
      </left>
      <right/>
      <top/>
      <bottom style="double">
        <color auto="1"/>
      </bottom>
      <diagonal/>
    </border>
    <border>
      <left/>
      <right style="double">
        <color auto="1"/>
      </right>
      <top/>
      <bottom style="double">
        <color auto="1"/>
      </bottom>
      <diagonal/>
    </border>
    <border>
      <left style="thin">
        <color auto="1"/>
      </left>
      <right style="thin">
        <color auto="1"/>
      </right>
      <top/>
      <bottom/>
      <diagonal/>
    </border>
    <border>
      <left/>
      <right style="thin">
        <color auto="1"/>
      </right>
      <top style="double">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style="hair">
        <color auto="1"/>
      </top>
      <bottom/>
      <diagonal/>
    </border>
    <border>
      <left style="thin">
        <color auto="1"/>
      </left>
      <right/>
      <top style="dashed">
        <color auto="1"/>
      </top>
      <bottom style="hair">
        <color auto="1"/>
      </bottom>
      <diagonal/>
    </border>
    <border>
      <left/>
      <right/>
      <top style="dashed">
        <color auto="1"/>
      </top>
      <bottom style="hair">
        <color auto="1"/>
      </bottom>
      <diagonal/>
    </border>
    <border>
      <left/>
      <right style="thin">
        <color auto="1"/>
      </right>
      <top style="dashed">
        <color auto="1"/>
      </top>
      <bottom style="hair">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style="hair">
        <color auto="1"/>
      </bottom>
      <diagonal/>
    </border>
    <border>
      <left/>
      <right style="thin">
        <color auto="1"/>
      </right>
      <top style="dotted">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style="hair">
        <color auto="1"/>
      </top>
      <bottom/>
      <diagonal/>
    </border>
    <border>
      <left/>
      <right style="medium">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medium">
        <color auto="1"/>
      </left>
      <right style="thin">
        <color auto="1"/>
      </right>
      <top style="double">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style="medium">
        <color auto="1"/>
      </right>
      <top style="double">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style="thin">
        <color auto="1"/>
      </right>
      <top/>
      <bottom style="dashed">
        <color auto="1"/>
      </bottom>
      <diagonal/>
    </border>
    <border>
      <left style="thin">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medium">
        <color auto="1"/>
      </left>
      <right style="thin">
        <color auto="1"/>
      </right>
      <top style="dashed">
        <color auto="1"/>
      </top>
      <bottom/>
      <diagonal/>
    </border>
    <border>
      <left/>
      <right style="medium">
        <color auto="1"/>
      </right>
      <top style="dashed">
        <color auto="1"/>
      </top>
      <bottom style="hair">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style="hair">
        <color auto="1"/>
      </bottom>
      <diagonal/>
    </border>
    <border>
      <left style="thin">
        <color auto="1"/>
      </left>
      <right/>
      <top style="hair">
        <color auto="1"/>
      </top>
      <bottom style="hair">
        <color auto="1"/>
      </bottom>
      <diagonal/>
    </border>
    <border>
      <left style="dotted">
        <color auto="1"/>
      </left>
      <right style="thin">
        <color auto="1"/>
      </right>
      <top style="hair">
        <color auto="1"/>
      </top>
      <bottom style="hair">
        <color auto="1"/>
      </bottom>
      <diagonal/>
    </border>
    <border>
      <left style="dotted">
        <color auto="1"/>
      </left>
      <right style="thin">
        <color auto="1"/>
      </right>
      <top style="hair">
        <color auto="1"/>
      </top>
      <bottom style="thin">
        <color auto="1"/>
      </bottom>
      <diagonal/>
    </border>
    <border>
      <left/>
      <right style="slantDashDot">
        <color indexed="23"/>
      </right>
      <top/>
      <bottom/>
      <diagonal/>
    </border>
    <border>
      <left style="slantDashDot">
        <color indexed="23"/>
      </left>
      <right/>
      <top style="slantDashDot">
        <color indexed="23"/>
      </top>
      <bottom/>
      <diagonal/>
    </border>
    <border>
      <left/>
      <right style="slantDashDot">
        <color indexed="23"/>
      </right>
      <top style="slantDashDot">
        <color indexed="23"/>
      </top>
      <bottom/>
      <diagonal/>
    </border>
    <border>
      <left style="slantDashDot">
        <color indexed="23"/>
      </left>
      <right/>
      <top/>
      <bottom/>
      <diagonal/>
    </border>
    <border>
      <left style="slantDashDot">
        <color indexed="23"/>
      </left>
      <right/>
      <top/>
      <bottom style="slantDashDot">
        <color indexed="23"/>
      </bottom>
      <diagonal/>
    </border>
    <border>
      <left/>
      <right style="slantDashDot">
        <color indexed="23"/>
      </right>
      <top/>
      <bottom style="slantDashDot">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hair">
        <color auto="1"/>
      </top>
      <bottom style="hair">
        <color auto="1"/>
      </bottom>
      <diagonal/>
    </border>
    <border>
      <left style="thin">
        <color theme="1" tint="0.34998626667073579"/>
      </left>
      <right style="thin">
        <color theme="1" tint="0.34998626667073579"/>
      </right>
      <top style="hair">
        <color auto="1"/>
      </top>
      <bottom style="thin">
        <color theme="1" tint="0.34998626667073579"/>
      </bottom>
      <diagonal/>
    </border>
    <border>
      <left style="thin">
        <color theme="1" tint="0.34998626667073579"/>
      </left>
      <right style="thin">
        <color theme="1" tint="0.34998626667073579"/>
      </right>
      <top/>
      <bottom style="hair">
        <color auto="1"/>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hair">
        <color auto="1"/>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style="hair">
        <color auto="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auto="1"/>
      </bottom>
      <diagonal/>
    </border>
    <border>
      <left style="thin">
        <color theme="1" tint="0.24994659260841701"/>
      </left>
      <right style="thin">
        <color theme="1" tint="0.24994659260841701"/>
      </right>
      <top/>
      <bottom style="thin">
        <color auto="1"/>
      </bottom>
      <diagonal/>
    </border>
    <border>
      <left style="thin">
        <color theme="1" tint="0.24994659260841701"/>
      </left>
      <right style="thin">
        <color theme="1" tint="0.24994659260841701"/>
      </right>
      <top style="thin">
        <color auto="1"/>
      </top>
      <bottom style="hair">
        <color auto="1"/>
      </bottom>
      <diagonal/>
    </border>
    <border>
      <left style="thin">
        <color theme="1" tint="0.24994659260841701"/>
      </left>
      <right style="thin">
        <color theme="1" tint="0.24994659260841701"/>
      </right>
      <top/>
      <bottom style="hair">
        <color auto="1"/>
      </bottom>
      <diagonal/>
    </border>
    <border>
      <left style="thin">
        <color theme="1" tint="0.24994659260841701"/>
      </left>
      <right style="thin">
        <color theme="1" tint="0.24994659260841701"/>
      </right>
      <top style="hair">
        <color auto="1"/>
      </top>
      <bottom style="hair">
        <color auto="1"/>
      </bottom>
      <diagonal/>
    </border>
    <border>
      <left style="thin">
        <color theme="1" tint="0.24994659260841701"/>
      </left>
      <right style="thin">
        <color theme="1" tint="0.24994659260841701"/>
      </right>
      <top style="hair">
        <color auto="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hair">
        <color auto="1"/>
      </bottom>
      <diagonal/>
    </border>
    <border>
      <left style="thin">
        <color theme="1" tint="0.24994659260841701"/>
      </left>
      <right style="thin">
        <color theme="1" tint="0.24994659260841701"/>
      </right>
      <top style="hair">
        <color auto="1"/>
      </top>
      <bottom style="thin">
        <color theme="1" tint="0.24994659260841701"/>
      </bottom>
      <diagonal/>
    </border>
  </borders>
  <cellStyleXfs count="14">
    <xf numFmtId="0" fontId="0" fillId="0" borderId="0"/>
    <xf numFmtId="38" fontId="31" fillId="0" borderId="0" applyFont="0" applyFill="0" applyBorder="0" applyAlignment="0" applyProtection="0"/>
    <xf numFmtId="0" fontId="31" fillId="0" borderId="0"/>
    <xf numFmtId="38" fontId="24" fillId="0" borderId="0" applyFont="0" applyFill="0" applyBorder="0" applyAlignment="0" applyProtection="0"/>
    <xf numFmtId="0" fontId="31" fillId="0" borderId="0">
      <alignment vertical="center"/>
    </xf>
    <xf numFmtId="0" fontId="31" fillId="0" borderId="0">
      <alignment vertical="center"/>
    </xf>
    <xf numFmtId="38" fontId="31" fillId="0" borderId="0" applyFont="0" applyFill="0" applyBorder="0" applyAlignment="0" applyProtection="0"/>
    <xf numFmtId="38" fontId="31" fillId="0" borderId="0" applyFont="0" applyFill="0" applyBorder="0" applyAlignment="0" applyProtection="0"/>
    <xf numFmtId="0" fontId="26" fillId="0" borderId="0" applyNumberFormat="0" applyFill="0" applyBorder="0" applyAlignment="0" applyProtection="0">
      <alignment vertical="center"/>
    </xf>
    <xf numFmtId="6" fontId="31" fillId="0" borderId="0" applyFont="0" applyFill="0" applyBorder="0" applyAlignment="0" applyProtection="0">
      <alignment vertical="center"/>
    </xf>
    <xf numFmtId="0" fontId="31" fillId="0" borderId="0">
      <alignment vertical="center"/>
    </xf>
    <xf numFmtId="0" fontId="25" fillId="0" borderId="0" applyBorder="0"/>
    <xf numFmtId="0" fontId="31" fillId="0" borderId="0">
      <alignment vertical="center"/>
    </xf>
    <xf numFmtId="0" fontId="31" fillId="0" borderId="0">
      <alignment vertical="center"/>
    </xf>
  </cellStyleXfs>
  <cellXfs count="467">
    <xf numFmtId="0" fontId="0" fillId="0" borderId="0" xfId="0"/>
    <xf numFmtId="0" fontId="1" fillId="2" borderId="0" xfId="13" applyFont="1" applyFill="1">
      <alignment vertical="center"/>
    </xf>
    <xf numFmtId="0" fontId="2" fillId="2" borderId="0" xfId="13" applyFont="1" applyFill="1">
      <alignment vertical="center"/>
    </xf>
    <xf numFmtId="0" fontId="3" fillId="2" borderId="0" xfId="13" applyFont="1" applyFill="1" applyAlignment="1">
      <alignment horizontal="right" vertical="center"/>
    </xf>
    <xf numFmtId="0" fontId="3" fillId="2" borderId="0" xfId="13" applyFont="1" applyFill="1">
      <alignment vertical="center"/>
    </xf>
    <xf numFmtId="0" fontId="4" fillId="2" borderId="0" xfId="13" applyFont="1" applyFill="1" applyAlignment="1">
      <alignment horizontal="right" vertical="center"/>
    </xf>
    <xf numFmtId="0" fontId="5" fillId="3" borderId="0" xfId="0" applyFont="1" applyFill="1" applyAlignment="1">
      <alignment vertical="center"/>
    </xf>
    <xf numFmtId="0" fontId="6" fillId="3"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xf>
    <xf numFmtId="0" fontId="8" fillId="3" borderId="0" xfId="0" applyFont="1" applyFill="1" applyAlignment="1">
      <alignment vertical="center"/>
    </xf>
    <xf numFmtId="0" fontId="5" fillId="3" borderId="0" xfId="0" applyFont="1" applyFill="1"/>
    <xf numFmtId="0" fontId="5" fillId="3" borderId="0" xfId="0" applyFont="1" applyFill="1" applyAlignment="1">
      <alignment vertical="top"/>
    </xf>
    <xf numFmtId="0" fontId="5" fillId="3" borderId="0" xfId="0" applyFont="1" applyFill="1" applyAlignment="1">
      <alignment horizontal="left" vertical="center"/>
    </xf>
    <xf numFmtId="0" fontId="9" fillId="3" borderId="0" xfId="0" applyFont="1" applyFill="1" applyAlignment="1">
      <alignment vertical="center"/>
    </xf>
    <xf numFmtId="0" fontId="5" fillId="2" borderId="0" xfId="0" applyFont="1" applyFill="1" applyAlignment="1">
      <alignment vertical="center"/>
    </xf>
    <xf numFmtId="0" fontId="10" fillId="2" borderId="0" xfId="0" applyFont="1" applyFill="1" applyAlignment="1">
      <alignment vertical="center"/>
    </xf>
    <xf numFmtId="0" fontId="10" fillId="3" borderId="0" xfId="0" applyFont="1" applyFill="1" applyAlignment="1">
      <alignment horizontal="left" vertical="center"/>
    </xf>
    <xf numFmtId="0" fontId="5" fillId="3" borderId="0" xfId="0" applyFont="1" applyFill="1" applyAlignment="1">
      <alignment horizontal="center" vertical="center"/>
    </xf>
    <xf numFmtId="0" fontId="5" fillId="2" borderId="0" xfId="0" applyFont="1" applyFill="1" applyAlignment="1">
      <alignment horizontal="left" vertical="center"/>
    </xf>
    <xf numFmtId="0" fontId="11" fillId="2"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horizontal="right" vertical="center"/>
    </xf>
    <xf numFmtId="0" fontId="12" fillId="3" borderId="0" xfId="0" applyFont="1" applyFill="1"/>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0" xfId="0" applyFont="1" applyFill="1" applyAlignment="1">
      <alignment horizontal="left" vertical="center"/>
    </xf>
    <xf numFmtId="0" fontId="14" fillId="3" borderId="0" xfId="0" applyFont="1" applyFill="1" applyAlignment="1">
      <alignment horizontal="left" vertical="center"/>
    </xf>
    <xf numFmtId="0" fontId="0" fillId="3" borderId="0" xfId="0" applyFill="1" applyAlignment="1">
      <alignment horizontal="center" vertical="center"/>
    </xf>
    <xf numFmtId="0" fontId="15" fillId="3" borderId="0" xfId="0" applyFont="1" applyFill="1" applyAlignment="1">
      <alignment horizontal="center" vertical="center" shrinkToFit="1"/>
    </xf>
    <xf numFmtId="0" fontId="5" fillId="3" borderId="0" xfId="0" applyFont="1" applyFill="1" applyAlignment="1">
      <alignment horizontal="right" vertical="center"/>
    </xf>
    <xf numFmtId="0" fontId="15" fillId="3" borderId="0" xfId="0" applyFont="1" applyFill="1" applyAlignment="1">
      <alignment vertical="center"/>
    </xf>
    <xf numFmtId="0" fontId="5" fillId="3" borderId="0" xfId="0" applyFont="1" applyFill="1" applyAlignment="1">
      <alignment vertical="center" shrinkToFit="1"/>
    </xf>
    <xf numFmtId="0" fontId="12" fillId="3" borderId="0" xfId="0" applyFont="1" applyFill="1" applyAlignment="1">
      <alignment vertical="center"/>
    </xf>
    <xf numFmtId="0" fontId="16" fillId="3" borderId="0" xfId="0" applyFont="1" applyFill="1" applyAlignment="1">
      <alignment vertical="center"/>
    </xf>
    <xf numFmtId="0" fontId="13" fillId="3" borderId="20"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5" fillId="0" borderId="0" xfId="0" applyFont="1" applyAlignment="1">
      <alignment vertical="center"/>
    </xf>
    <xf numFmtId="0" fontId="3" fillId="2" borderId="0" xfId="0" applyFont="1" applyFill="1" applyAlignment="1">
      <alignment vertical="center"/>
    </xf>
    <xf numFmtId="0" fontId="9" fillId="3" borderId="0" xfId="0" applyFont="1" applyFill="1" applyAlignment="1">
      <alignment horizontal="left"/>
    </xf>
    <xf numFmtId="0" fontId="5" fillId="3" borderId="0" xfId="0" applyFont="1" applyFill="1" applyAlignment="1">
      <alignment horizontal="left"/>
    </xf>
    <xf numFmtId="0" fontId="5" fillId="2" borderId="20" xfId="0" applyFont="1" applyFill="1" applyBorder="1" applyAlignment="1">
      <alignment vertical="center"/>
    </xf>
    <xf numFmtId="0" fontId="5" fillId="2" borderId="22" xfId="0" applyFont="1" applyFill="1" applyBorder="1" applyAlignment="1">
      <alignment vertical="center"/>
    </xf>
    <xf numFmtId="0" fontId="5" fillId="2" borderId="21" xfId="0" applyFont="1" applyFill="1" applyBorder="1" applyAlignment="1">
      <alignment vertical="center"/>
    </xf>
    <xf numFmtId="0" fontId="5" fillId="2" borderId="23" xfId="0" applyFont="1" applyFill="1" applyBorder="1" applyAlignment="1">
      <alignment vertical="center"/>
    </xf>
    <xf numFmtId="0" fontId="5" fillId="2" borderId="24" xfId="0" applyFont="1" applyFill="1" applyBorder="1" applyAlignment="1">
      <alignment vertical="center"/>
    </xf>
    <xf numFmtId="0" fontId="5" fillId="2" borderId="12" xfId="0" applyFont="1" applyFill="1" applyBorder="1" applyAlignment="1">
      <alignment vertical="center"/>
    </xf>
    <xf numFmtId="0" fontId="5" fillId="2" borderId="19" xfId="0" applyFont="1" applyFill="1" applyBorder="1" applyAlignment="1">
      <alignment vertical="center"/>
    </xf>
    <xf numFmtId="0" fontId="5" fillId="2" borderId="13" xfId="0" applyFont="1" applyFill="1" applyBorder="1" applyAlignment="1">
      <alignment vertical="center"/>
    </xf>
    <xf numFmtId="0" fontId="5" fillId="3" borderId="14" xfId="0" applyFont="1" applyFill="1" applyBorder="1" applyAlignment="1">
      <alignment horizontal="center"/>
    </xf>
    <xf numFmtId="0" fontId="5" fillId="3" borderId="24" xfId="0" applyFont="1" applyFill="1" applyBorder="1" applyAlignment="1">
      <alignment horizontal="left"/>
    </xf>
    <xf numFmtId="0" fontId="5" fillId="3" borderId="22" xfId="0" applyFont="1" applyFill="1" applyBorder="1"/>
    <xf numFmtId="0" fontId="13" fillId="3" borderId="0" xfId="0" applyFont="1" applyFill="1" applyAlignment="1">
      <alignment horizontal="center"/>
    </xf>
    <xf numFmtId="0" fontId="5" fillId="3" borderId="0" xfId="0" applyFont="1" applyFill="1" applyAlignment="1">
      <alignment horizontal="center"/>
    </xf>
    <xf numFmtId="0" fontId="5" fillId="3" borderId="22" xfId="0" applyFont="1" applyFill="1" applyBorder="1" applyAlignment="1">
      <alignment horizontal="right"/>
    </xf>
    <xf numFmtId="0" fontId="5" fillId="2" borderId="0" xfId="0" applyFont="1" applyFill="1" applyAlignment="1">
      <alignment horizontal="center" vertical="center"/>
    </xf>
    <xf numFmtId="0" fontId="20" fillId="2" borderId="0" xfId="0" applyFont="1" applyFill="1" applyAlignment="1">
      <alignment vertical="center"/>
    </xf>
    <xf numFmtId="0" fontId="0" fillId="3" borderId="0" xfId="0" applyFill="1" applyAlignment="1">
      <alignment vertical="center"/>
    </xf>
    <xf numFmtId="0" fontId="16" fillId="3" borderId="0" xfId="0" applyFont="1" applyFill="1"/>
    <xf numFmtId="0" fontId="0" fillId="3" borderId="0" xfId="0" applyFill="1" applyAlignment="1">
      <alignment vertical="center" shrinkToFit="1"/>
    </xf>
    <xf numFmtId="0" fontId="14" fillId="3" borderId="0" xfId="0" applyFont="1" applyFill="1" applyAlignment="1">
      <alignment vertical="top"/>
    </xf>
    <xf numFmtId="0" fontId="21" fillId="3" borderId="0" xfId="0" applyFont="1" applyFill="1" applyAlignment="1">
      <alignment vertical="center"/>
    </xf>
    <xf numFmtId="0" fontId="10" fillId="3" borderId="0" xfId="0" applyFont="1" applyFill="1" applyAlignment="1">
      <alignment vertical="center"/>
    </xf>
    <xf numFmtId="0" fontId="12" fillId="5" borderId="0" xfId="0" applyFont="1" applyFill="1" applyAlignment="1">
      <alignment vertical="center"/>
    </xf>
    <xf numFmtId="0" fontId="18" fillId="3" borderId="0" xfId="0" applyFont="1" applyFill="1" applyAlignment="1">
      <alignment vertical="center"/>
    </xf>
    <xf numFmtId="0" fontId="5" fillId="3" borderId="14" xfId="0" applyFont="1" applyFill="1" applyBorder="1" applyAlignment="1">
      <alignment horizontal="center" vertical="center"/>
    </xf>
    <xf numFmtId="0" fontId="22" fillId="3" borderId="0" xfId="0" applyFont="1" applyFill="1" applyAlignment="1">
      <alignment horizontal="left"/>
    </xf>
    <xf numFmtId="0" fontId="3" fillId="3" borderId="0" xfId="0" applyFont="1" applyFill="1"/>
    <xf numFmtId="0" fontId="6" fillId="2" borderId="0" xfId="0" applyFont="1" applyFill="1" applyAlignment="1">
      <alignment vertical="center"/>
    </xf>
    <xf numFmtId="0" fontId="5" fillId="3" borderId="20" xfId="0" applyFont="1" applyFill="1" applyBorder="1" applyAlignment="1">
      <alignment vertical="center"/>
    </xf>
    <xf numFmtId="0" fontId="5" fillId="3" borderId="21" xfId="0" applyFont="1" applyFill="1" applyBorder="1"/>
    <xf numFmtId="0" fontId="5" fillId="3" borderId="23" xfId="0" applyFont="1" applyFill="1" applyBorder="1" applyAlignment="1">
      <alignment vertical="center"/>
    </xf>
    <xf numFmtId="0" fontId="5" fillId="3" borderId="24" xfId="0" applyFont="1" applyFill="1" applyBorder="1"/>
    <xf numFmtId="0" fontId="5" fillId="3" borderId="12" xfId="0" applyFont="1" applyFill="1" applyBorder="1" applyAlignment="1">
      <alignment vertical="center"/>
    </xf>
    <xf numFmtId="0" fontId="5" fillId="3" borderId="19" xfId="0" applyFont="1" applyFill="1" applyBorder="1"/>
    <xf numFmtId="0" fontId="5" fillId="3" borderId="13" xfId="0" applyFont="1" applyFill="1" applyBorder="1"/>
    <xf numFmtId="0" fontId="5" fillId="3" borderId="20" xfId="0" applyFont="1" applyFill="1" applyBorder="1"/>
    <xf numFmtId="0" fontId="5" fillId="3" borderId="12" xfId="0" applyFont="1" applyFill="1" applyBorder="1"/>
    <xf numFmtId="0" fontId="2" fillId="3" borderId="0" xfId="0" applyFont="1" applyFill="1" applyAlignment="1">
      <alignment horizontal="left" vertical="center" shrinkToFit="1"/>
    </xf>
    <xf numFmtId="0" fontId="6" fillId="2" borderId="0" xfId="0" applyFont="1" applyFill="1" applyAlignment="1">
      <alignment horizontal="left" vertical="center"/>
    </xf>
    <xf numFmtId="0" fontId="6" fillId="2" borderId="0" xfId="0" applyFont="1" applyFill="1" applyAlignment="1">
      <alignment horizontal="center" vertical="center"/>
    </xf>
    <xf numFmtId="0" fontId="14" fillId="3" borderId="35" xfId="0" applyFont="1" applyFill="1" applyBorder="1" applyAlignment="1">
      <alignment horizontal="center" vertical="center" shrinkToFit="1"/>
    </xf>
    <xf numFmtId="0" fontId="6" fillId="3" borderId="0" xfId="0" applyFont="1" applyFill="1" applyAlignment="1">
      <alignment vertical="center" shrinkToFit="1"/>
    </xf>
    <xf numFmtId="0" fontId="3" fillId="3" borderId="0" xfId="0" applyFont="1" applyFill="1" applyAlignment="1">
      <alignment vertical="center" shrinkToFit="1"/>
    </xf>
    <xf numFmtId="0" fontId="7" fillId="3" borderId="0" xfId="0" applyFont="1" applyFill="1" applyAlignment="1">
      <alignment vertical="center" shrinkToFit="1"/>
    </xf>
    <xf numFmtId="0" fontId="13" fillId="3" borderId="0" xfId="0" applyFont="1" applyFill="1" applyAlignment="1">
      <alignment vertical="center"/>
    </xf>
    <xf numFmtId="0" fontId="3" fillId="3" borderId="0" xfId="0" applyFont="1" applyFill="1" applyAlignment="1">
      <alignment vertical="center"/>
    </xf>
    <xf numFmtId="38" fontId="3" fillId="3" borderId="0" xfId="1" applyFont="1" applyFill="1" applyAlignment="1">
      <alignment vertical="center"/>
    </xf>
    <xf numFmtId="0" fontId="18" fillId="3" borderId="0" xfId="0" applyFont="1" applyFill="1" applyAlignment="1">
      <alignment horizontal="right" vertical="center"/>
    </xf>
    <xf numFmtId="0" fontId="5" fillId="3" borderId="0" xfId="0" quotePrefix="1" applyFont="1" applyFill="1" applyAlignment="1">
      <alignment vertical="center"/>
    </xf>
    <xf numFmtId="0" fontId="5" fillId="3" borderId="0" xfId="0" quotePrefix="1" applyFont="1" applyFill="1"/>
    <xf numFmtId="0" fontId="0" fillId="3" borderId="0" xfId="0" quotePrefix="1" applyFill="1" applyAlignment="1">
      <alignment vertical="center"/>
    </xf>
    <xf numFmtId="0" fontId="5" fillId="2" borderId="0" xfId="0" quotePrefix="1" applyFont="1" applyFill="1" applyAlignment="1">
      <alignment vertical="center"/>
    </xf>
    <xf numFmtId="0" fontId="33" fillId="0" borderId="0" xfId="0" applyFont="1"/>
    <xf numFmtId="0" fontId="33" fillId="3" borderId="24" xfId="0" applyFont="1" applyFill="1" applyBorder="1" applyAlignment="1">
      <alignment vertical="center"/>
    </xf>
    <xf numFmtId="0" fontId="33" fillId="0" borderId="0" xfId="0" quotePrefix="1" applyFont="1" applyAlignment="1">
      <alignment horizontal="right"/>
    </xf>
    <xf numFmtId="0" fontId="34" fillId="2" borderId="0" xfId="0" applyFont="1" applyFill="1" applyAlignment="1">
      <alignment vertical="center"/>
    </xf>
    <xf numFmtId="0" fontId="35" fillId="2" borderId="75" xfId="0" applyFont="1" applyFill="1" applyBorder="1" applyAlignment="1">
      <alignment vertical="center"/>
    </xf>
    <xf numFmtId="0" fontId="35" fillId="2" borderId="0" xfId="0" applyFont="1" applyFill="1" applyAlignment="1">
      <alignment vertical="center"/>
    </xf>
    <xf numFmtId="0" fontId="35" fillId="2" borderId="76" xfId="0" applyFont="1" applyFill="1" applyBorder="1" applyAlignment="1">
      <alignment vertical="center"/>
    </xf>
    <xf numFmtId="0" fontId="35" fillId="2" borderId="77" xfId="0" applyFont="1" applyFill="1" applyBorder="1" applyAlignment="1">
      <alignment vertical="center"/>
    </xf>
    <xf numFmtId="0" fontId="35" fillId="2" borderId="78" xfId="0" applyFont="1" applyFill="1" applyBorder="1" applyAlignment="1">
      <alignment vertical="center"/>
    </xf>
    <xf numFmtId="0" fontId="35" fillId="2" borderId="79" xfId="0" applyFont="1" applyFill="1" applyBorder="1" applyAlignment="1">
      <alignment vertical="center"/>
    </xf>
    <xf numFmtId="0" fontId="35" fillId="2" borderId="80" xfId="0" applyFont="1" applyFill="1" applyBorder="1" applyAlignment="1">
      <alignment vertical="center"/>
    </xf>
    <xf numFmtId="0" fontId="36" fillId="3" borderId="0" xfId="0" applyFont="1" applyFill="1" applyAlignment="1">
      <alignment vertical="center"/>
    </xf>
    <xf numFmtId="178" fontId="36" fillId="3" borderId="0" xfId="0" applyNumberFormat="1" applyFont="1" applyFill="1" applyAlignment="1">
      <alignment vertical="center"/>
    </xf>
    <xf numFmtId="0" fontId="38" fillId="3" borderId="0" xfId="0" applyFont="1" applyFill="1" applyAlignment="1">
      <alignment horizontal="right" vertical="center"/>
    </xf>
    <xf numFmtId="0" fontId="36" fillId="3" borderId="0" xfId="0" applyFont="1" applyFill="1" applyAlignment="1">
      <alignment horizontal="right" vertical="center"/>
    </xf>
    <xf numFmtId="38" fontId="36" fillId="3" borderId="0" xfId="0" applyNumberFormat="1" applyFont="1" applyFill="1" applyAlignment="1">
      <alignment vertical="center"/>
    </xf>
    <xf numFmtId="178" fontId="36" fillId="3" borderId="85" xfId="0" applyNumberFormat="1" applyFont="1" applyFill="1" applyBorder="1" applyAlignment="1">
      <alignment vertical="center" shrinkToFit="1"/>
    </xf>
    <xf numFmtId="38" fontId="36" fillId="3" borderId="85" xfId="1" applyFont="1" applyFill="1" applyBorder="1" applyAlignment="1">
      <alignment vertical="center"/>
    </xf>
    <xf numFmtId="0" fontId="36" fillId="3" borderId="85" xfId="0" applyFont="1" applyFill="1" applyBorder="1" applyAlignment="1">
      <alignment vertical="center" shrinkToFit="1"/>
    </xf>
    <xf numFmtId="178" fontId="36" fillId="3" borderId="85" xfId="0" applyNumberFormat="1" applyFont="1" applyFill="1" applyBorder="1" applyAlignment="1">
      <alignment horizontal="center" vertical="center" shrinkToFit="1"/>
    </xf>
    <xf numFmtId="178" fontId="36" fillId="3" borderId="81" xfId="0" applyNumberFormat="1" applyFont="1" applyFill="1" applyBorder="1" applyAlignment="1">
      <alignment horizontal="center" vertical="center"/>
    </xf>
    <xf numFmtId="0" fontId="36" fillId="3" borderId="81" xfId="0" applyFont="1" applyFill="1" applyBorder="1" applyAlignment="1">
      <alignment horizontal="center" vertical="center"/>
    </xf>
    <xf numFmtId="178" fontId="36" fillId="3" borderId="87" xfId="0" applyNumberFormat="1" applyFont="1" applyFill="1" applyBorder="1" applyAlignment="1">
      <alignment vertical="center" shrinkToFit="1"/>
    </xf>
    <xf numFmtId="38" fontId="36" fillId="3" borderId="87" xfId="1" applyFont="1" applyFill="1" applyBorder="1" applyAlignment="1">
      <alignment vertical="center"/>
    </xf>
    <xf numFmtId="178" fontId="36" fillId="3" borderId="86" xfId="0" applyNumberFormat="1" applyFont="1" applyFill="1" applyBorder="1" applyAlignment="1">
      <alignment vertical="center"/>
    </xf>
    <xf numFmtId="0" fontId="36" fillId="3" borderId="86" xfId="0" applyFont="1" applyFill="1" applyBorder="1" applyAlignment="1">
      <alignment horizontal="right" vertical="center"/>
    </xf>
    <xf numFmtId="38" fontId="36" fillId="3" borderId="86" xfId="0" applyNumberFormat="1" applyFont="1" applyFill="1" applyBorder="1" applyAlignment="1">
      <alignment vertical="center"/>
    </xf>
    <xf numFmtId="0" fontId="36" fillId="3" borderId="83" xfId="0" applyFont="1" applyFill="1" applyBorder="1" applyAlignment="1">
      <alignment vertical="center" shrinkToFit="1"/>
    </xf>
    <xf numFmtId="0" fontId="36" fillId="3" borderId="88" xfId="0" applyFont="1" applyFill="1" applyBorder="1" applyAlignment="1">
      <alignment vertical="center" shrinkToFit="1"/>
    </xf>
    <xf numFmtId="0" fontId="42" fillId="2" borderId="0" xfId="4" applyFont="1" applyFill="1">
      <alignment vertical="center"/>
    </xf>
    <xf numFmtId="0" fontId="38" fillId="2" borderId="0" xfId="0" applyFont="1" applyFill="1" applyAlignment="1">
      <alignment horizontal="left" vertical="center"/>
    </xf>
    <xf numFmtId="0" fontId="43" fillId="2" borderId="0" xfId="4" applyFont="1" applyFill="1">
      <alignment vertical="center"/>
    </xf>
    <xf numFmtId="0" fontId="39" fillId="2" borderId="0" xfId="4" applyFont="1" applyFill="1" applyAlignment="1">
      <alignment horizontal="right" vertical="center"/>
    </xf>
    <xf numFmtId="0" fontId="39" fillId="2" borderId="0" xfId="4" applyFont="1" applyFill="1">
      <alignment vertical="center"/>
    </xf>
    <xf numFmtId="0" fontId="44" fillId="2" borderId="0" xfId="4" applyFont="1" applyFill="1" applyAlignment="1">
      <alignment horizontal="right" vertical="center"/>
    </xf>
    <xf numFmtId="0" fontId="42" fillId="2" borderId="0" xfId="4" applyFont="1" applyFill="1" applyAlignment="1">
      <alignment horizontal="right" vertical="center"/>
    </xf>
    <xf numFmtId="0" fontId="46" fillId="2" borderId="0" xfId="4" applyFont="1" applyFill="1">
      <alignment vertical="center"/>
    </xf>
    <xf numFmtId="0" fontId="47" fillId="2" borderId="0" xfId="4" applyFont="1" applyFill="1">
      <alignment vertical="center"/>
    </xf>
    <xf numFmtId="0" fontId="41" fillId="2" borderId="0" xfId="4" applyFont="1" applyFill="1">
      <alignment vertical="center"/>
    </xf>
    <xf numFmtId="0" fontId="41" fillId="2" borderId="20" xfId="4" applyFont="1" applyFill="1" applyBorder="1">
      <alignment vertical="center"/>
    </xf>
    <xf numFmtId="0" fontId="39" fillId="2" borderId="22" xfId="4" applyFont="1" applyFill="1" applyBorder="1">
      <alignment vertical="center"/>
    </xf>
    <xf numFmtId="0" fontId="43" fillId="2" borderId="22" xfId="4" applyFont="1" applyFill="1" applyBorder="1">
      <alignment vertical="center"/>
    </xf>
    <xf numFmtId="0" fontId="43" fillId="2" borderId="21" xfId="4" applyFont="1" applyFill="1" applyBorder="1">
      <alignment vertical="center"/>
    </xf>
    <xf numFmtId="0" fontId="41" fillId="2" borderId="12" xfId="4" applyFont="1" applyFill="1" applyBorder="1">
      <alignment vertical="center"/>
    </xf>
    <xf numFmtId="0" fontId="39" fillId="2" borderId="19" xfId="4" applyFont="1" applyFill="1" applyBorder="1">
      <alignment vertical="center"/>
    </xf>
    <xf numFmtId="0" fontId="43" fillId="2" borderId="19" xfId="4" applyFont="1" applyFill="1" applyBorder="1">
      <alignment vertical="center"/>
    </xf>
    <xf numFmtId="0" fontId="43" fillId="2" borderId="13" xfId="4" applyFont="1" applyFill="1" applyBorder="1">
      <alignment vertical="center"/>
    </xf>
    <xf numFmtId="0" fontId="50" fillId="2" borderId="0" xfId="4" applyFont="1" applyFill="1">
      <alignment vertical="center"/>
    </xf>
    <xf numFmtId="0" fontId="49" fillId="2" borderId="0" xfId="4" applyFont="1" applyFill="1">
      <alignment vertical="center"/>
    </xf>
    <xf numFmtId="49" fontId="41" fillId="2" borderId="19" xfId="8" applyNumberFormat="1" applyFont="1" applyFill="1" applyBorder="1" applyAlignment="1">
      <alignment vertical="center"/>
    </xf>
    <xf numFmtId="0" fontId="41" fillId="2" borderId="19" xfId="8" applyFont="1" applyFill="1" applyBorder="1" applyAlignment="1">
      <alignment vertical="center"/>
    </xf>
    <xf numFmtId="0" fontId="39" fillId="2" borderId="0" xfId="4" applyFont="1" applyFill="1" applyAlignment="1">
      <alignment horizontal="left" vertical="center"/>
    </xf>
    <xf numFmtId="0" fontId="51" fillId="2" borderId="0" xfId="4" applyFont="1" applyFill="1" applyAlignment="1"/>
    <xf numFmtId="0" fontId="41" fillId="2" borderId="0" xfId="4" applyFont="1" applyFill="1" applyAlignment="1">
      <alignment horizontal="right" vertical="center"/>
    </xf>
    <xf numFmtId="0" fontId="40" fillId="2" borderId="0" xfId="4" applyFont="1" applyFill="1">
      <alignment vertical="center"/>
    </xf>
    <xf numFmtId="0" fontId="41" fillId="2" borderId="0" xfId="4" applyFont="1" applyFill="1" applyAlignment="1">
      <alignment horizontal="right" vertical="top"/>
    </xf>
    <xf numFmtId="0" fontId="41" fillId="2" borderId="56" xfId="4" applyFont="1" applyFill="1" applyBorder="1" applyAlignment="1">
      <alignment horizontal="right" vertical="center"/>
    </xf>
    <xf numFmtId="0" fontId="41" fillId="2" borderId="56" xfId="4" applyFont="1" applyFill="1" applyBorder="1">
      <alignment vertical="center"/>
    </xf>
    <xf numFmtId="0" fontId="39" fillId="2" borderId="56" xfId="4" applyFont="1" applyFill="1" applyBorder="1" applyAlignment="1">
      <alignment horizontal="center" vertical="center"/>
    </xf>
    <xf numFmtId="0" fontId="41" fillId="2" borderId="69" xfId="4" applyFont="1" applyFill="1" applyBorder="1" applyAlignment="1">
      <alignment horizontal="right" vertical="center"/>
    </xf>
    <xf numFmtId="0" fontId="41" fillId="2" borderId="69" xfId="4" applyFont="1" applyFill="1" applyBorder="1" applyAlignment="1">
      <alignment horizontal="center" vertical="center"/>
    </xf>
    <xf numFmtId="0" fontId="41" fillId="2" borderId="0" xfId="4" applyFont="1" applyFill="1" applyAlignment="1">
      <alignment horizontal="left" vertical="center"/>
    </xf>
    <xf numFmtId="0" fontId="41" fillId="2" borderId="0" xfId="4" applyFont="1" applyFill="1" applyAlignment="1">
      <alignment horizontal="center" vertical="center"/>
    </xf>
    <xf numFmtId="0" fontId="49" fillId="2" borderId="56" xfId="4" applyFont="1" applyFill="1" applyBorder="1" applyAlignment="1">
      <alignment horizontal="right"/>
    </xf>
    <xf numFmtId="0" fontId="41" fillId="2" borderId="56" xfId="4" applyFont="1" applyFill="1" applyBorder="1" applyAlignment="1"/>
    <xf numFmtId="0" fontId="41" fillId="2" borderId="56" xfId="4" applyFont="1" applyFill="1" applyBorder="1" applyAlignment="1">
      <alignment horizontal="center"/>
    </xf>
    <xf numFmtId="0" fontId="39" fillId="2" borderId="0" xfId="4" applyFont="1" applyFill="1" applyAlignment="1">
      <alignment horizontal="center" vertical="center"/>
    </xf>
    <xf numFmtId="0" fontId="42" fillId="2" borderId="0" xfId="4" applyFont="1" applyFill="1" applyAlignment="1">
      <alignment horizontal="left" vertical="center"/>
    </xf>
    <xf numFmtId="0" fontId="49" fillId="2" borderId="33" xfId="4" applyFont="1" applyFill="1" applyBorder="1" applyAlignment="1">
      <alignment horizontal="center" vertical="center" shrinkToFit="1"/>
    </xf>
    <xf numFmtId="0" fontId="49" fillId="2" borderId="70" xfId="4" applyFont="1" applyFill="1" applyBorder="1" applyAlignment="1">
      <alignment horizontal="center" vertical="center" shrinkToFit="1"/>
    </xf>
    <xf numFmtId="0" fontId="52" fillId="2" borderId="15" xfId="4" applyFont="1" applyFill="1" applyBorder="1" applyAlignment="1">
      <alignment horizontal="center" vertical="center" shrinkToFit="1"/>
    </xf>
    <xf numFmtId="0" fontId="52" fillId="2" borderId="71" xfId="4" applyFont="1" applyFill="1" applyBorder="1" applyAlignment="1">
      <alignment vertical="center" shrinkToFit="1"/>
    </xf>
    <xf numFmtId="0" fontId="52" fillId="2" borderId="72" xfId="4" applyFont="1" applyFill="1" applyBorder="1" applyAlignment="1">
      <alignment horizontal="center" vertical="center" shrinkToFit="1"/>
    </xf>
    <xf numFmtId="0" fontId="52" fillId="2" borderId="73" xfId="4" applyFont="1" applyFill="1" applyBorder="1" applyAlignment="1">
      <alignment vertical="center" shrinkToFit="1"/>
    </xf>
    <xf numFmtId="0" fontId="52" fillId="2" borderId="52" xfId="4" applyFont="1" applyFill="1" applyBorder="1" applyAlignment="1">
      <alignment horizontal="center" vertical="center" shrinkToFit="1"/>
    </xf>
    <xf numFmtId="0" fontId="52" fillId="2" borderId="74" xfId="4" applyFont="1" applyFill="1" applyBorder="1" applyAlignment="1">
      <alignment vertical="center" shrinkToFit="1"/>
    </xf>
    <xf numFmtId="0" fontId="49" fillId="2" borderId="0" xfId="4" applyFont="1" applyFill="1" applyAlignment="1"/>
    <xf numFmtId="0" fontId="49" fillId="2" borderId="0" xfId="4" applyFont="1" applyFill="1" applyAlignment="1">
      <alignment vertical="center" wrapText="1"/>
    </xf>
    <xf numFmtId="0" fontId="53" fillId="2" borderId="0" xfId="4" applyFont="1" applyFill="1">
      <alignment vertical="center"/>
    </xf>
    <xf numFmtId="0" fontId="54" fillId="2" borderId="0" xfId="0" applyFont="1" applyFill="1" applyAlignment="1">
      <alignment vertical="center"/>
    </xf>
    <xf numFmtId="0" fontId="54" fillId="2" borderId="0" xfId="0" applyFont="1" applyFill="1" applyAlignment="1">
      <alignment horizontal="center" vertical="center"/>
    </xf>
    <xf numFmtId="0" fontId="55" fillId="2" borderId="0" xfId="0" applyFont="1" applyFill="1" applyAlignment="1">
      <alignment vertical="center"/>
    </xf>
    <xf numFmtId="179" fontId="54" fillId="2" borderId="0" xfId="0" applyNumberFormat="1" applyFont="1" applyFill="1" applyAlignment="1">
      <alignment vertical="center"/>
    </xf>
    <xf numFmtId="0" fontId="56" fillId="2" borderId="0" xfId="0" applyFont="1" applyFill="1" applyAlignment="1">
      <alignment horizontal="right" vertical="center"/>
    </xf>
    <xf numFmtId="0" fontId="57" fillId="2" borderId="0" xfId="0" applyFont="1" applyFill="1" applyAlignment="1">
      <alignment vertical="center"/>
    </xf>
    <xf numFmtId="0" fontId="58" fillId="2" borderId="0" xfId="0" applyFont="1" applyFill="1" applyAlignment="1">
      <alignment horizontal="right" vertical="center"/>
    </xf>
    <xf numFmtId="177" fontId="54" fillId="2" borderId="83" xfId="0" applyNumberFormat="1" applyFont="1" applyFill="1" applyBorder="1" applyAlignment="1">
      <alignment horizontal="center" vertical="center" shrinkToFit="1"/>
    </xf>
    <xf numFmtId="0" fontId="54" fillId="2" borderId="83" xfId="0" applyFont="1" applyFill="1" applyBorder="1" applyAlignment="1">
      <alignment vertical="center" shrinkToFit="1"/>
    </xf>
    <xf numFmtId="0" fontId="54" fillId="2" borderId="83" xfId="0" applyFont="1" applyFill="1" applyBorder="1" applyAlignment="1">
      <alignment horizontal="center" vertical="center"/>
    </xf>
    <xf numFmtId="180" fontId="54" fillId="2" borderId="83" xfId="0" applyNumberFormat="1" applyFont="1" applyFill="1" applyBorder="1" applyAlignment="1">
      <alignment horizontal="center" vertical="center"/>
    </xf>
    <xf numFmtId="176" fontId="54" fillId="2" borderId="0" xfId="0" applyNumberFormat="1" applyFont="1" applyFill="1" applyAlignment="1">
      <alignment vertical="center"/>
    </xf>
    <xf numFmtId="177" fontId="54" fillId="2" borderId="84" xfId="0" applyNumberFormat="1" applyFont="1" applyFill="1" applyBorder="1" applyAlignment="1">
      <alignment horizontal="center" vertical="center" shrinkToFit="1"/>
    </xf>
    <xf numFmtId="0" fontId="54" fillId="2" borderId="84" xfId="0" applyFont="1" applyFill="1" applyBorder="1" applyAlignment="1">
      <alignment vertical="center" shrinkToFit="1"/>
    </xf>
    <xf numFmtId="180" fontId="54" fillId="2" borderId="84" xfId="0" applyNumberFormat="1" applyFont="1" applyFill="1" applyBorder="1" applyAlignment="1">
      <alignment horizontal="center" vertical="center"/>
    </xf>
    <xf numFmtId="179" fontId="54" fillId="2" borderId="0" xfId="0" applyNumberFormat="1" applyFont="1" applyFill="1" applyAlignment="1">
      <alignment vertical="center" shrinkToFit="1"/>
    </xf>
    <xf numFmtId="177" fontId="54" fillId="2" borderId="83" xfId="0" quotePrefix="1" applyNumberFormat="1" applyFont="1" applyFill="1" applyBorder="1" applyAlignment="1">
      <alignment horizontal="center" vertical="center" shrinkToFit="1"/>
    </xf>
    <xf numFmtId="0" fontId="35" fillId="3" borderId="0" xfId="0" applyFont="1" applyFill="1" applyAlignment="1">
      <alignment vertical="center"/>
    </xf>
    <xf numFmtId="38" fontId="35" fillId="3" borderId="0" xfId="1" applyFont="1" applyFill="1" applyAlignment="1">
      <alignment vertical="center"/>
    </xf>
    <xf numFmtId="0" fontId="56" fillId="3" borderId="0" xfId="0" applyFont="1" applyFill="1" applyAlignment="1">
      <alignment horizontal="right" vertical="center"/>
    </xf>
    <xf numFmtId="0" fontId="35" fillId="3" borderId="82" xfId="0" applyFont="1" applyFill="1" applyBorder="1" applyAlignment="1">
      <alignment horizontal="center" vertical="center"/>
    </xf>
    <xf numFmtId="0" fontId="35" fillId="3" borderId="82" xfId="0" applyFont="1" applyFill="1" applyBorder="1" applyAlignment="1">
      <alignment horizontal="center" vertical="center" shrinkToFit="1"/>
    </xf>
    <xf numFmtId="38" fontId="35" fillId="3" borderId="82" xfId="1" applyFont="1" applyFill="1" applyBorder="1" applyAlignment="1">
      <alignment horizontal="center" vertical="center" shrinkToFit="1"/>
    </xf>
    <xf numFmtId="0" fontId="35" fillId="3" borderId="81" xfId="0" applyFont="1" applyFill="1" applyBorder="1" applyAlignment="1">
      <alignment vertical="center"/>
    </xf>
    <xf numFmtId="38" fontId="35" fillId="3" borderId="81" xfId="1" applyFont="1" applyFill="1" applyBorder="1" applyAlignment="1">
      <alignment vertical="center"/>
    </xf>
    <xf numFmtId="0" fontId="35" fillId="3" borderId="85" xfId="0" applyFont="1" applyFill="1" applyBorder="1" applyAlignment="1">
      <alignment vertical="center"/>
    </xf>
    <xf numFmtId="38" fontId="35" fillId="3" borderId="85" xfId="1" applyFont="1" applyFill="1" applyBorder="1" applyAlignment="1">
      <alignment vertical="center"/>
    </xf>
    <xf numFmtId="0" fontId="35" fillId="3" borderId="85" xfId="0" applyFont="1" applyFill="1" applyBorder="1" applyAlignment="1">
      <alignment vertical="center" shrinkToFit="1"/>
    </xf>
    <xf numFmtId="0" fontId="35" fillId="3" borderId="83" xfId="0" applyFont="1" applyFill="1" applyBorder="1" applyAlignment="1">
      <alignment vertical="center"/>
    </xf>
    <xf numFmtId="38" fontId="35" fillId="3" borderId="83" xfId="1" applyFont="1" applyFill="1" applyBorder="1" applyAlignment="1">
      <alignment vertical="center"/>
    </xf>
    <xf numFmtId="0" fontId="35" fillId="3" borderId="83" xfId="0" applyFont="1" applyFill="1" applyBorder="1" applyAlignment="1">
      <alignment vertical="center" shrinkToFit="1"/>
    </xf>
    <xf numFmtId="0" fontId="35" fillId="3" borderId="88" xfId="0" applyFont="1" applyFill="1" applyBorder="1" applyAlignment="1">
      <alignment vertical="center"/>
    </xf>
    <xf numFmtId="38" fontId="35" fillId="3" borderId="88" xfId="1" applyFont="1" applyFill="1" applyBorder="1" applyAlignment="1">
      <alignment vertical="center"/>
    </xf>
    <xf numFmtId="0" fontId="35" fillId="3" borderId="88" xfId="0" applyFont="1" applyFill="1" applyBorder="1" applyAlignment="1">
      <alignment vertical="center" shrinkToFit="1"/>
    </xf>
    <xf numFmtId="38" fontId="35" fillId="3" borderId="81" xfId="0" applyNumberFormat="1" applyFont="1" applyFill="1" applyBorder="1" applyAlignment="1">
      <alignment vertical="center"/>
    </xf>
    <xf numFmtId="0" fontId="35" fillId="3" borderId="90" xfId="0" applyFont="1" applyFill="1" applyBorder="1" applyAlignment="1">
      <alignment vertical="center"/>
    </xf>
    <xf numFmtId="38" fontId="35" fillId="3" borderId="90" xfId="1" applyFont="1" applyFill="1" applyBorder="1" applyAlignment="1">
      <alignment vertical="center"/>
    </xf>
    <xf numFmtId="176" fontId="35" fillId="3" borderId="90" xfId="0" applyNumberFormat="1" applyFont="1" applyFill="1" applyBorder="1" applyAlignment="1">
      <alignment horizontal="left" vertical="center"/>
    </xf>
    <xf numFmtId="176" fontId="35" fillId="3" borderId="85" xfId="0" applyNumberFormat="1" applyFont="1" applyFill="1" applyBorder="1" applyAlignment="1">
      <alignment horizontal="left" vertical="center"/>
    </xf>
    <xf numFmtId="176" fontId="35" fillId="3" borderId="83" xfId="0" applyNumberFormat="1" applyFont="1" applyFill="1" applyBorder="1" applyAlignment="1">
      <alignment horizontal="left" vertical="center"/>
    </xf>
    <xf numFmtId="0" fontId="35" fillId="3" borderId="84" xfId="0" applyFont="1" applyFill="1" applyBorder="1" applyAlignment="1">
      <alignment vertical="center"/>
    </xf>
    <xf numFmtId="38" fontId="35" fillId="3" borderId="84" xfId="1" applyFont="1" applyFill="1" applyBorder="1" applyAlignment="1">
      <alignment vertical="center"/>
    </xf>
    <xf numFmtId="0" fontId="35" fillId="3" borderId="89" xfId="0" applyFont="1" applyFill="1" applyBorder="1" applyAlignment="1">
      <alignment vertical="center"/>
    </xf>
    <xf numFmtId="38" fontId="35" fillId="3" borderId="89" xfId="1" applyFont="1" applyFill="1" applyBorder="1" applyAlignment="1">
      <alignment vertical="center"/>
    </xf>
    <xf numFmtId="0" fontId="35" fillId="3" borderId="81" xfId="0" applyFont="1" applyFill="1" applyBorder="1" applyAlignment="1">
      <alignment horizontal="center" vertical="center"/>
    </xf>
    <xf numFmtId="0" fontId="35" fillId="3" borderId="0" xfId="0" applyFont="1" applyFill="1" applyAlignment="1">
      <alignment vertical="center" shrinkToFit="1"/>
    </xf>
    <xf numFmtId="0" fontId="3" fillId="3" borderId="92" xfId="0" applyFont="1" applyFill="1" applyBorder="1" applyAlignment="1">
      <alignment horizontal="center" vertical="center"/>
    </xf>
    <xf numFmtId="38" fontId="3" fillId="3" borderId="92" xfId="1" applyFont="1" applyFill="1" applyBorder="1" applyAlignment="1">
      <alignment horizontal="center" vertical="center"/>
    </xf>
    <xf numFmtId="0" fontId="3" fillId="3" borderId="92" xfId="0" applyFont="1" applyFill="1" applyBorder="1" applyAlignment="1">
      <alignment horizontal="center" vertical="center" shrinkToFit="1"/>
    </xf>
    <xf numFmtId="0" fontId="3" fillId="3" borderId="93" xfId="0" applyFont="1" applyFill="1" applyBorder="1" applyAlignment="1">
      <alignment vertical="center"/>
    </xf>
    <xf numFmtId="38" fontId="3" fillId="3" borderId="93" xfId="1" applyFont="1" applyFill="1" applyBorder="1" applyAlignment="1">
      <alignment vertical="center"/>
    </xf>
    <xf numFmtId="0" fontId="3" fillId="3" borderId="93" xfId="0" applyFont="1" applyFill="1" applyBorder="1" applyAlignment="1">
      <alignment vertical="center" shrinkToFit="1"/>
    </xf>
    <xf numFmtId="0" fontId="3" fillId="3" borderId="94" xfId="0" applyFont="1" applyFill="1" applyBorder="1" applyAlignment="1">
      <alignment vertical="center"/>
    </xf>
    <xf numFmtId="38" fontId="3" fillId="3" borderId="94" xfId="1" applyFont="1" applyFill="1" applyBorder="1" applyAlignment="1">
      <alignment vertical="center"/>
    </xf>
    <xf numFmtId="0" fontId="3" fillId="3" borderId="94" xfId="0" applyFont="1" applyFill="1" applyBorder="1" applyAlignment="1">
      <alignment vertical="center" shrinkToFit="1"/>
    </xf>
    <xf numFmtId="0" fontId="3" fillId="3" borderId="95" xfId="0" applyFont="1" applyFill="1" applyBorder="1" applyAlignment="1">
      <alignment vertical="center"/>
    </xf>
    <xf numFmtId="38" fontId="3" fillId="3" borderId="95" xfId="1" applyFont="1" applyFill="1" applyBorder="1" applyAlignment="1">
      <alignment vertical="center"/>
    </xf>
    <xf numFmtId="0" fontId="3" fillId="3" borderId="95" xfId="0" applyFont="1" applyFill="1" applyBorder="1" applyAlignment="1">
      <alignment vertical="center" shrinkToFit="1"/>
    </xf>
    <xf numFmtId="0" fontId="3" fillId="3" borderId="96" xfId="0" applyFont="1" applyFill="1" applyBorder="1" applyAlignment="1">
      <alignment vertical="center"/>
    </xf>
    <xf numFmtId="38" fontId="3" fillId="3" borderId="96" xfId="1" applyFont="1" applyFill="1" applyBorder="1" applyAlignment="1">
      <alignment vertical="center"/>
    </xf>
    <xf numFmtId="0" fontId="3" fillId="3" borderId="96" xfId="0" applyFont="1" applyFill="1" applyBorder="1" applyAlignment="1">
      <alignment vertical="center" shrinkToFit="1"/>
    </xf>
    <xf numFmtId="0" fontId="3" fillId="3" borderId="97" xfId="0" applyFont="1" applyFill="1" applyBorder="1" applyAlignment="1">
      <alignment vertical="center"/>
    </xf>
    <xf numFmtId="38" fontId="3" fillId="3" borderId="97" xfId="1" applyFont="1" applyFill="1" applyBorder="1" applyAlignment="1">
      <alignment vertical="center"/>
    </xf>
    <xf numFmtId="0" fontId="3" fillId="3" borderId="97" xfId="0" applyFont="1" applyFill="1" applyBorder="1" applyAlignment="1">
      <alignment vertical="center" shrinkToFit="1"/>
    </xf>
    <xf numFmtId="0" fontId="3" fillId="3" borderId="91" xfId="0" applyFont="1" applyFill="1" applyBorder="1" applyAlignment="1">
      <alignment vertical="center"/>
    </xf>
    <xf numFmtId="38" fontId="3" fillId="3" borderId="91" xfId="0" applyNumberFormat="1" applyFont="1" applyFill="1" applyBorder="1" applyAlignment="1">
      <alignment vertical="center"/>
    </xf>
    <xf numFmtId="0" fontId="3" fillId="3" borderId="91" xfId="0" applyFont="1" applyFill="1" applyBorder="1" applyAlignment="1">
      <alignment vertical="center" shrinkToFit="1"/>
    </xf>
    <xf numFmtId="176" fontId="3" fillId="3" borderId="95" xfId="0" applyNumberFormat="1" applyFont="1" applyFill="1" applyBorder="1" applyAlignment="1">
      <alignment horizontal="left" vertical="center"/>
    </xf>
    <xf numFmtId="176" fontId="3" fillId="3" borderId="96" xfId="0" applyNumberFormat="1" applyFont="1" applyFill="1" applyBorder="1" applyAlignment="1">
      <alignment horizontal="left" vertical="center" shrinkToFit="1"/>
    </xf>
    <xf numFmtId="0" fontId="3" fillId="3" borderId="98" xfId="0" applyFont="1" applyFill="1" applyBorder="1" applyAlignment="1">
      <alignment horizontal="center" vertical="center"/>
    </xf>
    <xf numFmtId="38" fontId="3" fillId="3" borderId="98" xfId="1" applyFont="1" applyFill="1" applyBorder="1" applyAlignment="1">
      <alignment horizontal="center" vertical="center"/>
    </xf>
    <xf numFmtId="0" fontId="3" fillId="3" borderId="98" xfId="0" applyFont="1" applyFill="1" applyBorder="1" applyAlignment="1">
      <alignment horizontal="center" vertical="center" shrinkToFit="1"/>
    </xf>
    <xf numFmtId="0" fontId="3" fillId="3" borderId="99" xfId="0" applyFont="1" applyFill="1" applyBorder="1" applyAlignment="1">
      <alignment vertical="center"/>
    </xf>
    <xf numFmtId="38" fontId="3" fillId="3" borderId="99" xfId="1" applyFont="1" applyFill="1" applyBorder="1" applyAlignment="1">
      <alignment vertical="center"/>
    </xf>
    <xf numFmtId="0" fontId="3" fillId="3" borderId="99" xfId="0" applyFont="1" applyFill="1" applyBorder="1" applyAlignment="1">
      <alignment vertical="center" shrinkToFit="1"/>
    </xf>
    <xf numFmtId="0" fontId="3" fillId="3" borderId="100" xfId="0" applyFont="1" applyFill="1" applyBorder="1" applyAlignment="1">
      <alignment vertical="center"/>
    </xf>
    <xf numFmtId="38" fontId="3" fillId="3" borderId="100" xfId="1" applyFont="1" applyFill="1" applyBorder="1" applyAlignment="1">
      <alignment vertical="center"/>
    </xf>
    <xf numFmtId="176" fontId="3" fillId="3" borderId="100" xfId="0" applyNumberFormat="1" applyFont="1" applyFill="1" applyBorder="1" applyAlignment="1">
      <alignment horizontal="left" vertical="center"/>
    </xf>
    <xf numFmtId="0" fontId="3" fillId="3" borderId="101" xfId="0" applyFont="1" applyFill="1" applyBorder="1" applyAlignment="1">
      <alignment vertical="center"/>
    </xf>
    <xf numFmtId="38" fontId="3" fillId="3" borderId="101" xfId="1" applyFont="1" applyFill="1" applyBorder="1" applyAlignment="1">
      <alignment vertical="center"/>
    </xf>
    <xf numFmtId="0" fontId="3" fillId="3" borderId="101" xfId="0" applyFont="1" applyFill="1" applyBorder="1" applyAlignment="1">
      <alignment vertical="center" shrinkToFit="1"/>
    </xf>
    <xf numFmtId="0" fontId="3" fillId="3" borderId="91" xfId="0" applyFont="1" applyFill="1" applyBorder="1" applyAlignment="1">
      <alignment horizontal="center" vertical="center"/>
    </xf>
    <xf numFmtId="38" fontId="3" fillId="3" borderId="91" xfId="1" applyFont="1" applyFill="1" applyBorder="1" applyAlignment="1">
      <alignment vertical="center"/>
    </xf>
    <xf numFmtId="177" fontId="54" fillId="2" borderId="85" xfId="0" applyNumberFormat="1" applyFont="1" applyFill="1" applyBorder="1" applyAlignment="1">
      <alignment horizontal="center" vertical="center" shrinkToFit="1"/>
    </xf>
    <xf numFmtId="0" fontId="54" fillId="2" borderId="85" xfId="0" applyFont="1" applyFill="1" applyBorder="1" applyAlignment="1">
      <alignment vertical="center" shrinkToFit="1"/>
    </xf>
    <xf numFmtId="180" fontId="54" fillId="2" borderId="85" xfId="0" applyNumberFormat="1" applyFont="1" applyFill="1" applyBorder="1" applyAlignment="1">
      <alignment horizontal="center" vertical="center" shrinkToFit="1"/>
    </xf>
    <xf numFmtId="179" fontId="54" fillId="2" borderId="81" xfId="0" applyNumberFormat="1" applyFont="1" applyFill="1" applyBorder="1" applyAlignment="1">
      <alignment horizontal="center" vertical="center" shrinkToFit="1"/>
    </xf>
    <xf numFmtId="0" fontId="54" fillId="2" borderId="81" xfId="0" applyFont="1" applyFill="1" applyBorder="1" applyAlignment="1">
      <alignment horizontal="center" vertical="center" shrinkToFit="1"/>
    </xf>
    <xf numFmtId="0" fontId="54" fillId="2" borderId="81" xfId="0" applyFont="1" applyFill="1" applyBorder="1" applyAlignment="1">
      <alignment horizontal="center" vertical="center"/>
    </xf>
    <xf numFmtId="0" fontId="60" fillId="2" borderId="0" xfId="0" applyFont="1" applyFill="1" applyAlignment="1">
      <alignment vertical="center"/>
    </xf>
    <xf numFmtId="0" fontId="60" fillId="3" borderId="0" xfId="0" applyFont="1" applyFill="1" applyAlignment="1">
      <alignment vertical="center"/>
    </xf>
    <xf numFmtId="0" fontId="34" fillId="2" borderId="0" xfId="0" applyFont="1" applyFill="1" applyAlignment="1">
      <alignment horizontal="center" vertical="center"/>
    </xf>
    <xf numFmtId="58" fontId="35" fillId="2" borderId="0" xfId="0" quotePrefix="1" applyNumberFormat="1" applyFont="1" applyFill="1" applyAlignment="1">
      <alignment horizontal="center" vertical="center"/>
    </xf>
    <xf numFmtId="58" fontId="35" fillId="2" borderId="0" xfId="0" applyNumberFormat="1" applyFont="1" applyFill="1" applyAlignment="1">
      <alignment horizontal="center" vertical="center"/>
    </xf>
    <xf numFmtId="0" fontId="35" fillId="2" borderId="0" xfId="0" applyFont="1" applyFill="1" applyAlignment="1">
      <alignment horizontal="center" vertical="center"/>
    </xf>
    <xf numFmtId="38" fontId="13" fillId="3" borderId="0" xfId="1" applyFont="1" applyFill="1" applyAlignment="1">
      <alignment horizontal="center" vertical="center"/>
    </xf>
    <xf numFmtId="0" fontId="37" fillId="3" borderId="0" xfId="0" applyFont="1" applyFill="1" applyAlignment="1">
      <alignment horizontal="left" vertical="center"/>
    </xf>
    <xf numFmtId="38" fontId="59" fillId="3" borderId="0" xfId="1" applyFont="1" applyFill="1" applyAlignment="1">
      <alignment horizontal="center" vertical="center"/>
    </xf>
    <xf numFmtId="0" fontId="36" fillId="2" borderId="22" xfId="4" applyFont="1" applyFill="1" applyBorder="1" applyAlignment="1">
      <alignment horizontal="left" vertical="center" shrinkToFit="1"/>
    </xf>
    <xf numFmtId="0" fontId="41" fillId="2" borderId="20" xfId="4" applyFont="1" applyFill="1" applyBorder="1" applyAlignment="1">
      <alignment horizontal="left" vertical="center" wrapText="1"/>
    </xf>
    <xf numFmtId="0" fontId="41" fillId="2" borderId="22" xfId="4" applyFont="1" applyFill="1" applyBorder="1" applyAlignment="1">
      <alignment horizontal="left" vertical="center" wrapText="1"/>
    </xf>
    <xf numFmtId="0" fontId="41" fillId="2" borderId="21" xfId="4" applyFont="1" applyFill="1" applyBorder="1" applyAlignment="1">
      <alignment horizontal="left" vertical="center" wrapText="1"/>
    </xf>
    <xf numFmtId="0" fontId="41" fillId="2" borderId="23" xfId="4" applyFont="1" applyFill="1" applyBorder="1" applyAlignment="1">
      <alignment horizontal="left" vertical="center" wrapText="1"/>
    </xf>
    <xf numFmtId="0" fontId="41" fillId="2" borderId="0" xfId="4" applyFont="1" applyFill="1" applyAlignment="1">
      <alignment horizontal="left" vertical="center" wrapText="1"/>
    </xf>
    <xf numFmtId="0" fontId="41" fillId="2" borderId="24" xfId="4" applyFont="1" applyFill="1" applyBorder="1" applyAlignment="1">
      <alignment horizontal="left" vertical="center" wrapText="1"/>
    </xf>
    <xf numFmtId="0" fontId="41" fillId="2" borderId="12" xfId="4" applyFont="1" applyFill="1" applyBorder="1" applyAlignment="1">
      <alignment horizontal="left" vertical="center" wrapText="1"/>
    </xf>
    <xf numFmtId="0" fontId="41" fillId="2" borderId="19" xfId="4" applyFont="1" applyFill="1" applyBorder="1" applyAlignment="1">
      <alignment horizontal="left" vertical="center" wrapText="1"/>
    </xf>
    <xf numFmtId="0" fontId="41" fillId="2" borderId="13" xfId="4" applyFont="1" applyFill="1" applyBorder="1" applyAlignment="1">
      <alignment horizontal="left" vertical="center" wrapText="1"/>
    </xf>
    <xf numFmtId="0" fontId="41" fillId="2" borderId="20" xfId="4" applyFont="1" applyFill="1" applyBorder="1" applyAlignment="1">
      <alignment horizontal="left" vertical="center" shrinkToFit="1"/>
    </xf>
    <xf numFmtId="0" fontId="41" fillId="2" borderId="22" xfId="4" applyFont="1" applyFill="1" applyBorder="1" applyAlignment="1">
      <alignment horizontal="left" vertical="center" shrinkToFit="1"/>
    </xf>
    <xf numFmtId="0" fontId="41" fillId="2" borderId="21" xfId="4" applyFont="1" applyFill="1" applyBorder="1" applyAlignment="1">
      <alignment horizontal="left" vertical="center" shrinkToFit="1"/>
    </xf>
    <xf numFmtId="0" fontId="52" fillId="2" borderId="56" xfId="4" applyFont="1" applyFill="1" applyBorder="1" applyAlignment="1">
      <alignment horizontal="center" vertical="center" shrinkToFit="1"/>
    </xf>
    <xf numFmtId="0" fontId="52" fillId="2" borderId="56" xfId="4" applyFont="1" applyFill="1" applyBorder="1" applyAlignment="1">
      <alignment horizontal="left" vertical="center"/>
    </xf>
    <xf numFmtId="0" fontId="39" fillId="2" borderId="69" xfId="4" applyFont="1" applyFill="1" applyBorder="1" applyAlignment="1">
      <alignment horizontal="left" vertical="center"/>
    </xf>
    <xf numFmtId="0" fontId="39" fillId="2" borderId="56" xfId="4" applyFont="1" applyFill="1" applyBorder="1" applyAlignment="1">
      <alignment horizontal="left" vertical="center"/>
    </xf>
    <xf numFmtId="0" fontId="40" fillId="2" borderId="56" xfId="4" applyFont="1" applyFill="1" applyBorder="1" applyAlignment="1">
      <alignment horizontal="left"/>
    </xf>
    <xf numFmtId="0" fontId="7" fillId="3" borderId="17"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7" fillId="3" borderId="40"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41"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43" xfId="0" applyFont="1" applyFill="1" applyBorder="1" applyAlignment="1">
      <alignment horizontal="center" vertical="center" shrinkToFit="1"/>
    </xf>
    <xf numFmtId="0" fontId="14" fillId="3" borderId="49" xfId="0" applyFont="1" applyFill="1" applyBorder="1" applyAlignment="1">
      <alignment horizontal="center" vertical="center" shrinkToFit="1"/>
    </xf>
    <xf numFmtId="0" fontId="14" fillId="3" borderId="50" xfId="0" applyFont="1" applyFill="1" applyBorder="1" applyAlignment="1">
      <alignment horizontal="center" vertical="center" shrinkToFit="1"/>
    </xf>
    <xf numFmtId="0" fontId="14" fillId="3" borderId="51" xfId="0" applyFont="1" applyFill="1" applyBorder="1" applyAlignment="1">
      <alignment horizontal="center" vertical="center" shrinkToFit="1"/>
    </xf>
    <xf numFmtId="0" fontId="5" fillId="3" borderId="52" xfId="0" applyFont="1" applyFill="1" applyBorder="1" applyAlignment="1">
      <alignment horizontal="center" vertical="center" shrinkToFit="1"/>
    </xf>
    <xf numFmtId="0" fontId="5" fillId="3" borderId="53" xfId="0" applyFont="1" applyFill="1" applyBorder="1" applyAlignment="1">
      <alignment horizontal="center" vertical="center" shrinkToFit="1"/>
    </xf>
    <xf numFmtId="0" fontId="5" fillId="3" borderId="54"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45"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41"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47" xfId="0" applyFont="1" applyFill="1" applyBorder="1" applyAlignment="1">
      <alignment horizontal="center" vertical="center" shrinkToFit="1"/>
    </xf>
    <xf numFmtId="0" fontId="6" fillId="3" borderId="39" xfId="0" applyFont="1" applyFill="1" applyBorder="1" applyAlignment="1">
      <alignment horizontal="center" vertical="center" shrinkToFit="1"/>
    </xf>
    <xf numFmtId="0" fontId="6" fillId="3" borderId="42" xfId="0" applyFont="1" applyFill="1" applyBorder="1" applyAlignment="1">
      <alignment horizontal="center" vertical="center" shrinkToFit="1"/>
    </xf>
    <xf numFmtId="0" fontId="6" fillId="3" borderId="44" xfId="0" applyFont="1" applyFill="1" applyBorder="1" applyAlignment="1">
      <alignment horizontal="center" vertical="center" shrinkToFit="1"/>
    </xf>
    <xf numFmtId="0" fontId="6" fillId="3" borderId="46" xfId="0" applyFont="1" applyFill="1" applyBorder="1" applyAlignment="1">
      <alignment horizontal="center" vertical="center" shrinkToFit="1"/>
    </xf>
    <xf numFmtId="0" fontId="6" fillId="3" borderId="48" xfId="0" applyFont="1" applyFill="1" applyBorder="1" applyAlignment="1">
      <alignment horizontal="center" vertical="center" wrapText="1" shrinkToFit="1"/>
    </xf>
    <xf numFmtId="0" fontId="6" fillId="3" borderId="42" xfId="0" applyFont="1" applyFill="1" applyBorder="1" applyAlignment="1">
      <alignment horizontal="center" vertical="center" wrapText="1" shrinkToFit="1"/>
    </xf>
    <xf numFmtId="0" fontId="6" fillId="3" borderId="55" xfId="0" applyFont="1" applyFill="1" applyBorder="1" applyAlignment="1">
      <alignment horizontal="center" vertical="center" shrinkToFit="1"/>
    </xf>
    <xf numFmtId="0" fontId="6" fillId="3" borderId="56" xfId="0" applyFont="1" applyFill="1" applyBorder="1" applyAlignment="1">
      <alignment horizontal="center" vertical="center" shrinkToFit="1"/>
    </xf>
    <xf numFmtId="0" fontId="6" fillId="3" borderId="57" xfId="0" applyFont="1" applyFill="1" applyBorder="1" applyAlignment="1">
      <alignment horizontal="center" vertical="center" shrinkToFit="1"/>
    </xf>
    <xf numFmtId="0" fontId="7" fillId="3" borderId="59"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3" borderId="61" xfId="0" applyFont="1" applyFill="1" applyBorder="1" applyAlignment="1">
      <alignment horizontal="center" vertical="center" shrinkToFit="1"/>
    </xf>
    <xf numFmtId="0" fontId="7" fillId="3" borderId="39" xfId="0" applyFont="1" applyFill="1" applyBorder="1" applyAlignment="1">
      <alignment horizontal="center" vertical="center" shrinkToFit="1"/>
    </xf>
    <xf numFmtId="0" fontId="7" fillId="3" borderId="58" xfId="0" applyFont="1" applyFill="1" applyBorder="1" applyAlignment="1">
      <alignment horizontal="center" vertical="center" shrinkToFit="1"/>
    </xf>
    <xf numFmtId="0" fontId="6" fillId="3" borderId="0" xfId="0" applyFont="1" applyFill="1" applyAlignment="1">
      <alignment horizontal="left" vertical="center"/>
    </xf>
    <xf numFmtId="0" fontId="6" fillId="2" borderId="0" xfId="0" applyFont="1" applyFill="1" applyAlignment="1">
      <alignment horizontal="left" vertical="center"/>
    </xf>
    <xf numFmtId="0" fontId="5" fillId="3" borderId="0" xfId="0" applyFont="1" applyFill="1" applyAlignment="1">
      <alignment horizontal="left" vertical="center"/>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63" xfId="0" applyFont="1" applyFill="1" applyBorder="1" applyAlignment="1">
      <alignment horizontal="center" vertical="center" shrinkToFit="1"/>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2" fillId="3" borderId="0" xfId="0" applyFont="1" applyFill="1" applyAlignment="1">
      <alignment horizontal="left" vertical="center" shrinkToFit="1"/>
    </xf>
    <xf numFmtId="0" fontId="6" fillId="3" borderId="33" xfId="0" applyFont="1" applyFill="1" applyBorder="1" applyAlignment="1">
      <alignment horizontal="center" vertical="center" shrinkToFit="1"/>
    </xf>
    <xf numFmtId="0" fontId="6" fillId="3" borderId="34" xfId="0" applyFont="1" applyFill="1" applyBorder="1" applyAlignment="1">
      <alignment horizontal="center" vertical="center" shrinkToFit="1"/>
    </xf>
    <xf numFmtId="0" fontId="15" fillId="3" borderId="0" xfId="0" quotePrefix="1" applyFont="1" applyFill="1" applyAlignment="1">
      <alignment horizontal="left" vertical="center"/>
    </xf>
    <xf numFmtId="0" fontId="15" fillId="3" borderId="0" xfId="0" applyFont="1" applyFill="1" applyAlignment="1">
      <alignment horizontal="left" vertical="center"/>
    </xf>
    <xf numFmtId="0" fontId="6" fillId="3" borderId="22" xfId="0" applyFont="1" applyFill="1" applyBorder="1" applyAlignment="1">
      <alignment horizontal="left" vertical="center"/>
    </xf>
    <xf numFmtId="0" fontId="23" fillId="3" borderId="0" xfId="0" applyFont="1" applyFill="1" applyAlignment="1">
      <alignment horizontal="left" vertical="center"/>
    </xf>
    <xf numFmtId="0" fontId="7" fillId="3" borderId="33" xfId="0" applyFont="1" applyFill="1" applyBorder="1" applyAlignment="1">
      <alignment horizontal="left" vertical="center"/>
    </xf>
    <xf numFmtId="0" fontId="7" fillId="3" borderId="34" xfId="0" applyFont="1" applyFill="1" applyBorder="1" applyAlignment="1">
      <alignment horizontal="left" vertical="center"/>
    </xf>
    <xf numFmtId="0" fontId="7" fillId="3" borderId="68" xfId="0" applyFont="1" applyFill="1" applyBorder="1" applyAlignment="1">
      <alignment horizontal="left" vertical="center"/>
    </xf>
    <xf numFmtId="0" fontId="13" fillId="3" borderId="33" xfId="0" applyFont="1" applyFill="1" applyBorder="1" applyAlignment="1">
      <alignment horizontal="left" vertical="center"/>
    </xf>
    <xf numFmtId="0" fontId="13" fillId="3" borderId="34" xfId="0" applyFont="1" applyFill="1" applyBorder="1" applyAlignment="1">
      <alignment horizontal="left" vertical="center"/>
    </xf>
    <xf numFmtId="0" fontId="13" fillId="3" borderId="68" xfId="0" applyFont="1" applyFill="1" applyBorder="1" applyAlignment="1">
      <alignment horizontal="left" vertical="center"/>
    </xf>
    <xf numFmtId="0" fontId="5" fillId="3" borderId="36"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5" fillId="3" borderId="38" xfId="0" applyFont="1" applyFill="1" applyBorder="1" applyAlignment="1">
      <alignment horizontal="center" vertical="center" shrinkToFit="1"/>
    </xf>
    <xf numFmtId="0" fontId="7" fillId="3" borderId="65" xfId="0" applyFont="1" applyFill="1" applyBorder="1" applyAlignment="1">
      <alignment horizontal="center" vertical="center" shrinkToFit="1"/>
    </xf>
    <xf numFmtId="0" fontId="7" fillId="3" borderId="66" xfId="0" applyFont="1" applyFill="1" applyBorder="1" applyAlignment="1">
      <alignment horizontal="center" vertical="center" shrinkToFit="1"/>
    </xf>
    <xf numFmtId="0" fontId="7" fillId="3" borderId="67" xfId="0" applyFont="1" applyFill="1" applyBorder="1" applyAlignment="1">
      <alignment horizontal="center" vertical="center" shrinkToFit="1"/>
    </xf>
    <xf numFmtId="0" fontId="7" fillId="3" borderId="62" xfId="0" applyFont="1" applyFill="1" applyBorder="1" applyAlignment="1">
      <alignment horizontal="center" vertical="center" shrinkToFit="1"/>
    </xf>
    <xf numFmtId="0" fontId="7" fillId="3" borderId="64" xfId="0" applyFont="1" applyFill="1" applyBorder="1" applyAlignment="1">
      <alignment horizontal="center" vertical="center" shrinkToFit="1"/>
    </xf>
    <xf numFmtId="0" fontId="5" fillId="3" borderId="0" xfId="0" applyFont="1" applyFill="1" applyAlignment="1">
      <alignment horizontal="right"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3" fillId="3" borderId="15"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14" fillId="3" borderId="9" xfId="0" applyFont="1" applyFill="1" applyBorder="1" applyAlignment="1">
      <alignment horizontal="center" vertical="center" wrapText="1" shrinkToFit="1"/>
    </xf>
    <xf numFmtId="0" fontId="14" fillId="3" borderId="11" xfId="0" applyFont="1" applyFill="1" applyBorder="1" applyAlignment="1">
      <alignment horizontal="center" vertical="center" shrinkToFit="1"/>
    </xf>
    <xf numFmtId="0" fontId="19" fillId="3" borderId="14" xfId="0" applyFont="1" applyFill="1" applyBorder="1" applyAlignment="1">
      <alignment horizontal="center" vertical="center" shrinkToFit="1"/>
    </xf>
    <xf numFmtId="0" fontId="19" fillId="3" borderId="9" xfId="0" applyFont="1" applyFill="1" applyBorder="1" applyAlignment="1">
      <alignment horizontal="center" vertical="center" shrinkToFit="1"/>
    </xf>
    <xf numFmtId="0" fontId="19" fillId="3" borderId="11" xfId="0" applyFont="1" applyFill="1" applyBorder="1" applyAlignment="1">
      <alignment horizontal="center" vertical="center" shrinkToFit="1"/>
    </xf>
    <xf numFmtId="0" fontId="5" fillId="3" borderId="14"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7" fillId="3" borderId="14" xfId="0" applyFont="1" applyFill="1" applyBorder="1" applyAlignment="1">
      <alignment horizontal="center" vertical="center" wrapText="1" shrinkToFit="1"/>
    </xf>
    <xf numFmtId="0" fontId="7" fillId="3" borderId="9"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17" fillId="3" borderId="17" xfId="0" applyFont="1" applyFill="1" applyBorder="1" applyAlignment="1">
      <alignment horizontal="center" vertical="center" shrinkToFit="1"/>
    </xf>
    <xf numFmtId="0" fontId="17" fillId="3" borderId="18" xfId="0" applyFont="1" applyFill="1" applyBorder="1" applyAlignment="1">
      <alignment horizontal="center" vertical="center" shrinkToFit="1"/>
    </xf>
    <xf numFmtId="0" fontId="17" fillId="3" borderId="23" xfId="0" applyFont="1" applyFill="1" applyBorder="1" applyAlignment="1">
      <alignment horizontal="center" vertical="center" shrinkToFit="1"/>
    </xf>
    <xf numFmtId="0" fontId="17" fillId="3" borderId="24" xfId="0" applyFont="1" applyFill="1" applyBorder="1" applyAlignment="1">
      <alignment horizontal="center" vertical="center" shrinkToFit="1"/>
    </xf>
    <xf numFmtId="0" fontId="17" fillId="3" borderId="29" xfId="0" applyFont="1" applyFill="1" applyBorder="1" applyAlignment="1">
      <alignment horizontal="center" vertical="center" shrinkToFit="1"/>
    </xf>
    <xf numFmtId="0" fontId="17" fillId="3" borderId="30" xfId="0" applyFont="1" applyFill="1" applyBorder="1" applyAlignment="1">
      <alignment horizontal="center" vertical="center" shrinkToFit="1"/>
    </xf>
    <xf numFmtId="0" fontId="18" fillId="3" borderId="0" xfId="0" applyFont="1" applyFill="1" applyAlignment="1">
      <alignment horizontal="left" vertical="center"/>
    </xf>
    <xf numFmtId="0" fontId="3" fillId="3" borderId="31" xfId="0" applyFont="1" applyFill="1" applyBorder="1" applyAlignment="1">
      <alignment horizontal="center" vertical="center" shrinkToFit="1"/>
    </xf>
    <xf numFmtId="0" fontId="3" fillId="3" borderId="32"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3" xfId="0" applyFont="1" applyFill="1" applyBorder="1" applyAlignment="1">
      <alignment horizontal="center" vertical="center" shrinkToFit="1"/>
    </xf>
    <xf numFmtId="0" fontId="3" fillId="3" borderId="0" xfId="0" applyFont="1" applyFill="1" applyAlignment="1">
      <alignment horizontal="right"/>
    </xf>
    <xf numFmtId="0" fontId="7" fillId="3" borderId="0" xfId="0" applyFont="1" applyFill="1" applyAlignment="1">
      <alignment horizontal="center"/>
    </xf>
    <xf numFmtId="0" fontId="7" fillId="3" borderId="19" xfId="0" applyFont="1" applyFill="1" applyBorder="1" applyAlignment="1">
      <alignment horizontal="center"/>
    </xf>
    <xf numFmtId="0" fontId="13" fillId="3" borderId="0" xfId="0" applyFont="1" applyFill="1" applyAlignment="1">
      <alignment horizontal="center"/>
    </xf>
    <xf numFmtId="0" fontId="13" fillId="3" borderId="19" xfId="0" applyFont="1" applyFill="1" applyBorder="1" applyAlignment="1">
      <alignment horizontal="center"/>
    </xf>
    <xf numFmtId="38" fontId="7" fillId="3" borderId="22" xfId="1" applyFont="1" applyFill="1" applyBorder="1" applyAlignment="1">
      <alignment horizontal="center"/>
    </xf>
    <xf numFmtId="38" fontId="7" fillId="3" borderId="19" xfId="1" applyFont="1" applyFill="1" applyBorder="1" applyAlignment="1">
      <alignment horizontal="center"/>
    </xf>
    <xf numFmtId="0" fontId="3" fillId="3" borderId="22" xfId="0" applyFont="1" applyFill="1" applyBorder="1" applyAlignment="1">
      <alignment horizontal="left"/>
    </xf>
    <xf numFmtId="0" fontId="3" fillId="3" borderId="0" xfId="0" applyFont="1" applyFill="1" applyAlignment="1">
      <alignment horizontal="left"/>
    </xf>
    <xf numFmtId="0" fontId="13" fillId="3" borderId="22" xfId="0" applyFont="1" applyFill="1" applyBorder="1" applyAlignment="1">
      <alignment horizontal="left" vertical="center"/>
    </xf>
    <xf numFmtId="0" fontId="13" fillId="3" borderId="0" xfId="0" applyFont="1" applyFill="1" applyAlignment="1">
      <alignment horizontal="left" vertical="center"/>
    </xf>
    <xf numFmtId="0" fontId="13" fillId="3" borderId="19" xfId="0" applyFont="1" applyFill="1" applyBorder="1" applyAlignment="1">
      <alignment horizontal="left" vertical="center"/>
    </xf>
    <xf numFmtId="0" fontId="7" fillId="3" borderId="22" xfId="0" applyFont="1" applyFill="1" applyBorder="1" applyAlignment="1">
      <alignment horizontal="center"/>
    </xf>
    <xf numFmtId="0" fontId="3" fillId="3" borderId="22" xfId="0" applyFont="1" applyFill="1" applyBorder="1" applyAlignment="1">
      <alignment horizontal="center" shrinkToFit="1"/>
    </xf>
    <xf numFmtId="0" fontId="3" fillId="3" borderId="0" xfId="0" applyFont="1" applyFill="1" applyAlignment="1">
      <alignment horizontal="center" shrinkToFit="1"/>
    </xf>
    <xf numFmtId="0" fontId="5" fillId="3" borderId="0" xfId="0" applyFont="1" applyFill="1" applyAlignment="1">
      <alignment horizontal="right"/>
    </xf>
    <xf numFmtId="0" fontId="22" fillId="3" borderId="0" xfId="0" applyFont="1" applyFill="1" applyAlignment="1">
      <alignment horizontal="left"/>
    </xf>
    <xf numFmtId="0" fontId="5" fillId="3" borderId="0" xfId="0" applyFont="1" applyFill="1" applyAlignment="1">
      <alignment horizontal="left"/>
    </xf>
    <xf numFmtId="0" fontId="14" fillId="3" borderId="9" xfId="0" applyFont="1" applyFill="1" applyBorder="1" applyAlignment="1">
      <alignment horizontal="center" wrapText="1"/>
    </xf>
    <xf numFmtId="0" fontId="14" fillId="3" borderId="11" xfId="0" applyFont="1" applyFill="1" applyBorder="1" applyAlignment="1">
      <alignment horizontal="center" wrapText="1"/>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0" xfId="0" quotePrefix="1" applyFont="1" applyFill="1" applyAlignment="1">
      <alignment horizontal="center" vertical="center"/>
    </xf>
    <xf numFmtId="0" fontId="5" fillId="4" borderId="0" xfId="0" applyFont="1" applyFill="1" applyAlignment="1">
      <alignment horizontal="center" vertical="center"/>
    </xf>
    <xf numFmtId="0" fontId="5" fillId="3" borderId="20" xfId="0" applyFont="1" applyFill="1" applyBorder="1" applyAlignment="1">
      <alignment horizontal="center"/>
    </xf>
    <xf numFmtId="0" fontId="5" fillId="3" borderId="21" xfId="0" applyFont="1" applyFill="1" applyBorder="1" applyAlignment="1">
      <alignment horizontal="center"/>
    </xf>
    <xf numFmtId="0" fontId="5" fillId="3" borderId="12" xfId="0" applyFont="1" applyFill="1" applyBorder="1" applyAlignment="1">
      <alignment horizontal="center" vertical="top" shrinkToFit="1"/>
    </xf>
    <xf numFmtId="0" fontId="5" fillId="3" borderId="13" xfId="0" applyFont="1" applyFill="1" applyBorder="1" applyAlignment="1">
      <alignment horizontal="center" vertical="top" shrinkToFit="1"/>
    </xf>
    <xf numFmtId="0" fontId="1" fillId="3" borderId="0" xfId="0" applyFont="1" applyFill="1" applyAlignment="1">
      <alignment horizontal="center" vertical="top"/>
    </xf>
    <xf numFmtId="0" fontId="5" fillId="3" borderId="1"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5" fillId="3" borderId="5" xfId="0" applyFont="1" applyFill="1" applyBorder="1" applyAlignment="1">
      <alignment horizontal="center" vertical="center" wrapText="1" shrinkToFit="1"/>
    </xf>
    <xf numFmtId="0" fontId="5" fillId="3" borderId="6"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4"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3" borderId="0" xfId="0" applyFont="1" applyFill="1" applyAlignment="1">
      <alignment horizontal="left" vertical="top" shrinkToFit="1"/>
    </xf>
    <xf numFmtId="0" fontId="13" fillId="3" borderId="20"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3"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0" xfId="0" applyFont="1" applyFill="1" applyAlignment="1">
      <alignment horizontal="center" vertical="center"/>
    </xf>
    <xf numFmtId="0" fontId="7" fillId="3" borderId="19" xfId="0" applyFont="1" applyFill="1" applyBorder="1" applyAlignment="1">
      <alignment horizontal="center" vertical="center"/>
    </xf>
    <xf numFmtId="0" fontId="5" fillId="3" borderId="14"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22" xfId="0" applyFont="1" applyFill="1" applyBorder="1" applyAlignment="1">
      <alignment horizontal="center" vertical="center"/>
    </xf>
    <xf numFmtId="0" fontId="3" fillId="3" borderId="20" xfId="0" applyFont="1" applyFill="1" applyBorder="1" applyAlignment="1">
      <alignment horizontal="center" vertical="center" wrapText="1" shrinkToFit="1"/>
    </xf>
    <xf numFmtId="0" fontId="3" fillId="3" borderId="22" xfId="0" applyFont="1" applyFill="1" applyBorder="1" applyAlignment="1">
      <alignment horizontal="center" vertical="center" wrapText="1" shrinkToFit="1"/>
    </xf>
    <xf numFmtId="0" fontId="3" fillId="3" borderId="21" xfId="0" applyFont="1" applyFill="1" applyBorder="1" applyAlignment="1">
      <alignment horizontal="center" vertical="center" wrapText="1" shrinkToFit="1"/>
    </xf>
    <xf numFmtId="0" fontId="5" fillId="3" borderId="0" xfId="0" applyFont="1" applyFill="1" applyAlignment="1">
      <alignment horizontal="center" vertical="center"/>
    </xf>
    <xf numFmtId="0" fontId="5" fillId="3" borderId="19" xfId="0" applyFont="1" applyFill="1" applyBorder="1" applyAlignment="1">
      <alignment horizontal="center" vertical="center"/>
    </xf>
    <xf numFmtId="0" fontId="17" fillId="2" borderId="0" xfId="0" applyFont="1" applyFill="1" applyAlignment="1">
      <alignment horizontal="left" vertical="center"/>
    </xf>
    <xf numFmtId="0" fontId="3" fillId="3" borderId="26"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24" xfId="0" applyFont="1" applyFill="1" applyBorder="1" applyAlignment="1">
      <alignment horizontal="center" vertical="center" shrinkToFit="1"/>
    </xf>
    <xf numFmtId="0" fontId="7" fillId="3" borderId="0" xfId="0" applyFont="1" applyFill="1" applyAlignment="1">
      <alignment horizontal="left" vertical="top"/>
    </xf>
    <xf numFmtId="0" fontId="60" fillId="3" borderId="9" xfId="0" applyFont="1" applyFill="1" applyBorder="1" applyAlignment="1">
      <alignment horizontal="center" vertical="center" wrapText="1" shrinkToFit="1"/>
    </xf>
    <xf numFmtId="0" fontId="60" fillId="3" borderId="11" xfId="0" applyFont="1" applyFill="1" applyBorder="1" applyAlignment="1">
      <alignment horizontal="center" vertical="center" shrinkToFit="1"/>
    </xf>
  </cellXfs>
  <cellStyles count="14">
    <cellStyle name="ハイパーリンク 2" xfId="8" xr:uid="{00000000-0005-0000-0000-000037000000}"/>
    <cellStyle name="桁区切り" xfId="1" builtinId="6"/>
    <cellStyle name="桁区切り 2" xfId="6" xr:uid="{00000000-0005-0000-0000-00002C000000}"/>
    <cellStyle name="桁区切り 2 2" xfId="7" xr:uid="{00000000-0005-0000-0000-00002E000000}"/>
    <cellStyle name="桁区切り 3" xfId="3" xr:uid="{00000000-0005-0000-0000-000008000000}"/>
    <cellStyle name="通貨 2" xfId="9" xr:uid="{00000000-0005-0000-0000-000038000000}"/>
    <cellStyle name="標準" xfId="0" builtinId="0"/>
    <cellStyle name="標準 2" xfId="10" xr:uid="{00000000-0005-0000-0000-000039000000}"/>
    <cellStyle name="標準 2 2" xfId="11" xr:uid="{00000000-0005-0000-0000-00003A000000}"/>
    <cellStyle name="標準 2 2 2" xfId="12" xr:uid="{00000000-0005-0000-0000-00003B000000}"/>
    <cellStyle name="標準 2 2 3" xfId="2" xr:uid="{00000000-0005-0000-0000-000004000000}"/>
    <cellStyle name="標準 3" xfId="13" xr:uid="{00000000-0005-0000-0000-00003C000000}"/>
    <cellStyle name="標準 3 2" xfId="4" xr:uid="{00000000-0005-0000-0000-00000C000000}"/>
    <cellStyle name="標準 4" xfId="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18</xdr:col>
      <xdr:colOff>358139</xdr:colOff>
      <xdr:row>66</xdr:row>
      <xdr:rowOff>22860</xdr:rowOff>
    </xdr:from>
    <xdr:to>
      <xdr:col>19</xdr:col>
      <xdr:colOff>274320</xdr:colOff>
      <xdr:row>71</xdr:row>
      <xdr:rowOff>15240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9635" t="86289" r="12880" b="3180"/>
        <a:stretch>
          <a:fillRect/>
        </a:stretch>
      </xdr:blipFill>
      <xdr:spPr>
        <a:xfrm>
          <a:off x="16341725" y="14180820"/>
          <a:ext cx="602615" cy="1078230"/>
        </a:xfrm>
        <a:prstGeom prst="rect">
          <a:avLst/>
        </a:prstGeom>
      </xdr:spPr>
    </xdr:pic>
    <xdr:clientData/>
  </xdr:twoCellAnchor>
  <xdr:twoCellAnchor editAs="oneCell">
    <xdr:from>
      <xdr:col>20</xdr:col>
      <xdr:colOff>76199</xdr:colOff>
      <xdr:row>61</xdr:row>
      <xdr:rowOff>53340</xdr:rowOff>
    </xdr:from>
    <xdr:to>
      <xdr:col>21</xdr:col>
      <xdr:colOff>30480</xdr:colOff>
      <xdr:row>66</xdr:row>
      <xdr:rowOff>53340</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78470" t="86212" r="13398" b="3182"/>
        <a:stretch>
          <a:fillRect/>
        </a:stretch>
      </xdr:blipFill>
      <xdr:spPr>
        <a:xfrm>
          <a:off x="17431385" y="13125450"/>
          <a:ext cx="640715" cy="1085850"/>
        </a:xfrm>
        <a:prstGeom prst="rect">
          <a:avLst/>
        </a:prstGeom>
      </xdr:spPr>
    </xdr:pic>
    <xdr:clientData/>
  </xdr:twoCellAnchor>
  <xdr:twoCellAnchor editAs="oneCell">
    <xdr:from>
      <xdr:col>18</xdr:col>
      <xdr:colOff>419099</xdr:colOff>
      <xdr:row>60</xdr:row>
      <xdr:rowOff>38100</xdr:rowOff>
    </xdr:from>
    <xdr:to>
      <xdr:col>19</xdr:col>
      <xdr:colOff>327660</xdr:colOff>
      <xdr:row>65</xdr:row>
      <xdr:rowOff>38100</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80106" t="86364" r="12421" b="3030"/>
        <a:stretch>
          <a:fillRect/>
        </a:stretch>
      </xdr:blipFill>
      <xdr:spPr>
        <a:xfrm>
          <a:off x="16402685" y="12893040"/>
          <a:ext cx="594995" cy="1085850"/>
        </a:xfrm>
        <a:prstGeom prst="rect">
          <a:avLst/>
        </a:prstGeom>
      </xdr:spPr>
    </xdr:pic>
    <xdr:clientData/>
  </xdr:twoCellAnchor>
  <xdr:twoCellAnchor editAs="oneCell">
    <xdr:from>
      <xdr:col>1</xdr:col>
      <xdr:colOff>739141</xdr:colOff>
      <xdr:row>48</xdr:row>
      <xdr:rowOff>30482</xdr:rowOff>
    </xdr:from>
    <xdr:to>
      <xdr:col>2</xdr:col>
      <xdr:colOff>294281</xdr:colOff>
      <xdr:row>49</xdr:row>
      <xdr:rowOff>60337</xdr:rowOff>
    </xdr:to>
    <xdr:pic>
      <xdr:nvPicPr>
        <xdr:cNvPr id="7" name="図 6">
          <a:extLst>
            <a:ext uri="{FF2B5EF4-FFF2-40B4-BE49-F238E27FC236}">
              <a16:creationId xmlns:a16="http://schemas.microsoft.com/office/drawing/2014/main" id="{B5A949B9-55EC-4ED1-8A6A-5469F6B44CB6}"/>
            </a:ext>
          </a:extLst>
        </xdr:cNvPr>
        <xdr:cNvPicPr>
          <a:picLocks/>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3377" t="89250" r="50563" b="7361"/>
        <a:stretch>
          <a:fillRect/>
        </a:stretch>
      </xdr:blipFill>
      <xdr:spPr>
        <a:xfrm>
          <a:off x="1242061" y="9723122"/>
          <a:ext cx="1970680" cy="380375"/>
        </a:xfrm>
        <a:prstGeom prst="rect">
          <a:avLst/>
        </a:prstGeom>
      </xdr:spPr>
    </xdr:pic>
    <xdr:clientData/>
  </xdr:twoCellAnchor>
  <xdr:twoCellAnchor editAs="oneCell">
    <xdr:from>
      <xdr:col>1</xdr:col>
      <xdr:colOff>0</xdr:colOff>
      <xdr:row>60</xdr:row>
      <xdr:rowOff>0</xdr:rowOff>
    </xdr:from>
    <xdr:to>
      <xdr:col>4</xdr:col>
      <xdr:colOff>1554480</xdr:colOff>
      <xdr:row>66</xdr:row>
      <xdr:rowOff>175260</xdr:rowOff>
    </xdr:to>
    <xdr:pic>
      <xdr:nvPicPr>
        <xdr:cNvPr id="9" name="図 8">
          <a:extLst>
            <a:ext uri="{FF2B5EF4-FFF2-40B4-BE49-F238E27FC236}">
              <a16:creationId xmlns:a16="http://schemas.microsoft.com/office/drawing/2014/main" id="{A5635424-9E18-4424-9FDC-68898827D92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1487" t="82834" r="13039" b="3550"/>
        <a:stretch>
          <a:fillRect/>
        </a:stretch>
      </xdr:blipFill>
      <xdr:spPr>
        <a:xfrm>
          <a:off x="502920" y="12557760"/>
          <a:ext cx="5707380" cy="1455420"/>
        </a:xfrm>
        <a:prstGeom prst="rect">
          <a:avLst/>
        </a:prstGeom>
      </xdr:spPr>
    </xdr:pic>
    <xdr:clientData/>
  </xdr:twoCellAnchor>
  <xdr:twoCellAnchor editAs="oneCell">
    <xdr:from>
      <xdr:col>4</xdr:col>
      <xdr:colOff>701042</xdr:colOff>
      <xdr:row>47</xdr:row>
      <xdr:rowOff>160020</xdr:rowOff>
    </xdr:from>
    <xdr:to>
      <xdr:col>4</xdr:col>
      <xdr:colOff>1107675</xdr:colOff>
      <xdr:row>50</xdr:row>
      <xdr:rowOff>82106</xdr:rowOff>
    </xdr:to>
    <xdr:pic>
      <xdr:nvPicPr>
        <xdr:cNvPr id="11" name="図 10">
          <a:extLst>
            <a:ext uri="{FF2B5EF4-FFF2-40B4-BE49-F238E27FC236}">
              <a16:creationId xmlns:a16="http://schemas.microsoft.com/office/drawing/2014/main" id="{91ED4220-A846-4804-8217-E033AD4A8DD8}"/>
            </a:ext>
          </a:extLst>
        </xdr:cNvPr>
        <xdr:cNvPicPr>
          <a:picLocks/>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78731" t="87589" r="15782" b="3549"/>
        <a:stretch>
          <a:fillRect/>
        </a:stretch>
      </xdr:blipFill>
      <xdr:spPr>
        <a:xfrm>
          <a:off x="5356862" y="9502140"/>
          <a:ext cx="406633" cy="1004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23</xdr:row>
      <xdr:rowOff>25401</xdr:rowOff>
    </xdr:from>
    <xdr:to>
      <xdr:col>8</xdr:col>
      <xdr:colOff>55880</xdr:colOff>
      <xdr:row>23</xdr:row>
      <xdr:rowOff>47625</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flipV="1">
          <a:off x="11430" y="5165090"/>
          <a:ext cx="6877050" cy="22225"/>
        </a:xfrm>
        <a:prstGeom prst="line">
          <a:avLst/>
        </a:prstGeom>
        <a:ln w="15875" cap="rnd" cmpd="dbl">
          <a:solidFill>
            <a:schemeClr val="tx1"/>
          </a:solidFill>
          <a:prstDash val="lgDashDotDot"/>
        </a:ln>
        <a:effectLst/>
        <a:scene3d>
          <a:camera prst="orthographicFront"/>
          <a:lightRig rig="threePt" dir="t"/>
        </a:scene3d>
        <a:sp3d/>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449580</xdr:colOff>
      <xdr:row>2</xdr:row>
      <xdr:rowOff>91440</xdr:rowOff>
    </xdr:from>
    <xdr:to>
      <xdr:col>8</xdr:col>
      <xdr:colOff>302895</xdr:colOff>
      <xdr:row>4</xdr:row>
      <xdr:rowOff>163195</xdr:rowOff>
    </xdr:to>
    <xdr:pic>
      <xdr:nvPicPr>
        <xdr:cNvPr id="3" name="図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2580" y="560070"/>
          <a:ext cx="462915" cy="475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453390</xdr:colOff>
      <xdr:row>2</xdr:row>
      <xdr:rowOff>76200</xdr:rowOff>
    </xdr:from>
    <xdr:to>
      <xdr:col>8</xdr:col>
      <xdr:colOff>304800</xdr:colOff>
      <xdr:row>4</xdr:row>
      <xdr:rowOff>127635</xdr:rowOff>
    </xdr:to>
    <xdr:pic>
      <xdr:nvPicPr>
        <xdr:cNvPr id="3" name="図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lum bright="6000"/>
          <a:extLst>
            <a:ext uri="{28A0092B-C50C-407E-A947-70E740481C1C}">
              <a14:useLocalDpi xmlns:a14="http://schemas.microsoft.com/office/drawing/2010/main" val="0"/>
            </a:ext>
          </a:extLst>
        </a:blip>
        <a:stretch>
          <a:fillRect/>
        </a:stretch>
      </xdr:blipFill>
      <xdr:spPr>
        <a:xfrm>
          <a:off x="6642100" y="449580"/>
          <a:ext cx="461010" cy="4552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137160</xdr:colOff>
      <xdr:row>2</xdr:row>
      <xdr:rowOff>106680</xdr:rowOff>
    </xdr:from>
    <xdr:to>
      <xdr:col>10</xdr:col>
      <xdr:colOff>76199</xdr:colOff>
      <xdr:row>23</xdr:row>
      <xdr:rowOff>53596</xdr:rowOff>
    </xdr:to>
    <xdr:pic>
      <xdr:nvPicPr>
        <xdr:cNvPr id="2" name="図 1">
          <a:extLst>
            <a:ext uri="{FF2B5EF4-FFF2-40B4-BE49-F238E27FC236}">
              <a16:creationId xmlns:a16="http://schemas.microsoft.com/office/drawing/2014/main" id="{0492B77B-7890-31B1-4815-897ACB5F4516}"/>
            </a:ext>
          </a:extLst>
        </xdr:cNvPr>
        <xdr:cNvPicPr>
          <a:picLocks noChangeAspect="1"/>
        </xdr:cNvPicPr>
      </xdr:nvPicPr>
      <xdr:blipFill rotWithShape="1">
        <a:blip xmlns:r="http://schemas.openxmlformats.org/officeDocument/2006/relationships" r:embed="rId1"/>
        <a:srcRect l="9286" t="15738" r="331" b="21866"/>
        <a:stretch>
          <a:fillRect/>
        </a:stretch>
      </xdr:blipFill>
      <xdr:spPr>
        <a:xfrm>
          <a:off x="137160" y="441960"/>
          <a:ext cx="6035039" cy="3467356"/>
        </a:xfrm>
        <a:prstGeom prst="rect">
          <a:avLst/>
        </a:prstGeom>
      </xdr:spPr>
    </xdr:pic>
    <xdr:clientData/>
  </xdr:twoCellAnchor>
  <xdr:twoCellAnchor editAs="oneCell">
    <xdr:from>
      <xdr:col>0</xdr:col>
      <xdr:colOff>83820</xdr:colOff>
      <xdr:row>23</xdr:row>
      <xdr:rowOff>15240</xdr:rowOff>
    </xdr:from>
    <xdr:to>
      <xdr:col>10</xdr:col>
      <xdr:colOff>434340</xdr:colOff>
      <xdr:row>34</xdr:row>
      <xdr:rowOff>5059</xdr:rowOff>
    </xdr:to>
    <xdr:pic>
      <xdr:nvPicPr>
        <xdr:cNvPr id="3" name="図 2">
          <a:extLst>
            <a:ext uri="{FF2B5EF4-FFF2-40B4-BE49-F238E27FC236}">
              <a16:creationId xmlns:a16="http://schemas.microsoft.com/office/drawing/2014/main" id="{35567B6D-610D-476A-9D48-99C8BC0A71C9}"/>
            </a:ext>
          </a:extLst>
        </xdr:cNvPr>
        <xdr:cNvPicPr>
          <a:picLocks noChangeAspect="1"/>
        </xdr:cNvPicPr>
      </xdr:nvPicPr>
      <xdr:blipFill rotWithShape="1">
        <a:blip xmlns:r="http://schemas.openxmlformats.org/officeDocument/2006/relationships" r:embed="rId1"/>
        <a:srcRect l="3247" t="77577" r="25661"/>
        <a:stretch>
          <a:fillRect/>
        </a:stretch>
      </xdr:blipFill>
      <xdr:spPr>
        <a:xfrm>
          <a:off x="83820" y="3870960"/>
          <a:ext cx="6446520" cy="1833859"/>
        </a:xfrm>
        <a:prstGeom prst="rect">
          <a:avLst/>
        </a:prstGeom>
      </xdr:spPr>
    </xdr:pic>
    <xdr:clientData/>
  </xdr:twoCellAnchor>
  <xdr:twoCellAnchor editAs="oneCell">
    <xdr:from>
      <xdr:col>0</xdr:col>
      <xdr:colOff>205741</xdr:colOff>
      <xdr:row>0</xdr:row>
      <xdr:rowOff>0</xdr:rowOff>
    </xdr:from>
    <xdr:to>
      <xdr:col>8</xdr:col>
      <xdr:colOff>556261</xdr:colOff>
      <xdr:row>3</xdr:row>
      <xdr:rowOff>30480</xdr:rowOff>
    </xdr:to>
    <xdr:pic>
      <xdr:nvPicPr>
        <xdr:cNvPr id="4" name="図 3">
          <a:extLst>
            <a:ext uri="{FF2B5EF4-FFF2-40B4-BE49-F238E27FC236}">
              <a16:creationId xmlns:a16="http://schemas.microsoft.com/office/drawing/2014/main" id="{F9F473BF-274B-499B-8D9D-722CA21630DF}"/>
            </a:ext>
          </a:extLst>
        </xdr:cNvPr>
        <xdr:cNvPicPr>
          <a:picLocks noChangeAspect="1"/>
        </xdr:cNvPicPr>
      </xdr:nvPicPr>
      <xdr:blipFill rotWithShape="1">
        <a:blip xmlns:r="http://schemas.openxmlformats.org/officeDocument/2006/relationships" r:embed="rId1"/>
        <a:srcRect l="1868" r="18617" b="90251"/>
        <a:stretch>
          <a:fillRect/>
        </a:stretch>
      </xdr:blipFill>
      <xdr:spPr>
        <a:xfrm>
          <a:off x="205741" y="0"/>
          <a:ext cx="5227320"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mailto:y-imai@toyo-paper.co.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35"/>
  <sheetViews>
    <sheetView tabSelected="1" view="pageBreakPreview" zoomScaleNormal="100" zoomScaleSheetLayoutView="100" workbookViewId="0">
      <selection activeCell="A4" sqref="A4"/>
    </sheetView>
  </sheetViews>
  <sheetFormatPr defaultColWidth="9" defaultRowHeight="13.2" x14ac:dyDescent="0.2"/>
  <cols>
    <col min="1" max="1" width="12.6640625" style="178" customWidth="1"/>
    <col min="2" max="2" width="6.44140625" style="178" customWidth="1"/>
    <col min="3" max="3" width="5.6640625" style="178" customWidth="1"/>
    <col min="4" max="4" width="44.21875" style="178" customWidth="1"/>
    <col min="5" max="5" width="11.21875" style="178" customWidth="1"/>
    <col min="6" max="16384" width="9" style="178"/>
  </cols>
  <sheetData>
    <row r="6" spans="2:4" ht="25.8" x14ac:dyDescent="0.2">
      <c r="B6" s="269" t="s">
        <v>0</v>
      </c>
      <c r="C6" s="269"/>
      <c r="D6" s="269"/>
    </row>
    <row r="7" spans="2:4" x14ac:dyDescent="0.2">
      <c r="D7" s="179"/>
    </row>
    <row r="8" spans="2:4" x14ac:dyDescent="0.2">
      <c r="D8" s="179"/>
    </row>
    <row r="9" spans="2:4" x14ac:dyDescent="0.2">
      <c r="D9" s="179"/>
    </row>
    <row r="10" spans="2:4" ht="28.2" x14ac:dyDescent="0.2">
      <c r="B10" s="102" t="s">
        <v>1</v>
      </c>
      <c r="C10" s="180"/>
      <c r="D10" s="180"/>
    </row>
    <row r="11" spans="2:4" x14ac:dyDescent="0.2">
      <c r="D11" s="179"/>
    </row>
    <row r="12" spans="2:4" x14ac:dyDescent="0.2">
      <c r="D12" s="179"/>
    </row>
    <row r="13" spans="2:4" x14ac:dyDescent="0.2">
      <c r="D13" s="179"/>
    </row>
    <row r="14" spans="2:4" ht="14.4" x14ac:dyDescent="0.2">
      <c r="B14" s="270" t="s">
        <v>2</v>
      </c>
      <c r="C14" s="271"/>
      <c r="D14" s="271"/>
    </row>
    <row r="16" spans="2:4" ht="14.4" x14ac:dyDescent="0.2">
      <c r="B16" s="272" t="s">
        <v>410</v>
      </c>
      <c r="C16" s="272"/>
      <c r="D16" s="272"/>
    </row>
    <row r="23" spans="3:4" ht="14.4" x14ac:dyDescent="0.2">
      <c r="C23" s="103" t="s">
        <v>3</v>
      </c>
      <c r="D23" s="104"/>
    </row>
    <row r="24" spans="3:4" ht="12" customHeight="1" x14ac:dyDescent="0.2">
      <c r="C24" s="105"/>
      <c r="D24" s="106"/>
    </row>
    <row r="25" spans="3:4" ht="20.100000000000001" customHeight="1" x14ac:dyDescent="0.2">
      <c r="C25" s="107"/>
      <c r="D25" s="103" t="s">
        <v>4</v>
      </c>
    </row>
    <row r="26" spans="3:4" ht="20.100000000000001" customHeight="1" x14ac:dyDescent="0.2">
      <c r="C26" s="107"/>
      <c r="D26" s="103" t="s">
        <v>5</v>
      </c>
    </row>
    <row r="27" spans="3:4" ht="20.100000000000001" customHeight="1" x14ac:dyDescent="0.2">
      <c r="C27" s="107"/>
      <c r="D27" s="103" t="s">
        <v>6</v>
      </c>
    </row>
    <row r="28" spans="3:4" ht="20.100000000000001" customHeight="1" x14ac:dyDescent="0.2">
      <c r="C28" s="107"/>
      <c r="D28" s="103" t="s">
        <v>7</v>
      </c>
    </row>
    <row r="29" spans="3:4" ht="20.100000000000001" customHeight="1" x14ac:dyDescent="0.2">
      <c r="C29" s="107"/>
      <c r="D29" s="103" t="s">
        <v>8</v>
      </c>
    </row>
    <row r="30" spans="3:4" ht="20.100000000000001" customHeight="1" x14ac:dyDescent="0.2">
      <c r="C30" s="107"/>
      <c r="D30" s="103" t="s">
        <v>9</v>
      </c>
    </row>
    <row r="31" spans="3:4" ht="20.100000000000001" customHeight="1" x14ac:dyDescent="0.2">
      <c r="C31" s="107"/>
      <c r="D31" s="103" t="s">
        <v>10</v>
      </c>
    </row>
    <row r="32" spans="3:4" ht="20.100000000000001" customHeight="1" x14ac:dyDescent="0.2">
      <c r="C32" s="107"/>
      <c r="D32" s="103" t="s">
        <v>11</v>
      </c>
    </row>
    <row r="33" spans="3:4" ht="20.100000000000001" customHeight="1" x14ac:dyDescent="0.2">
      <c r="C33" s="107"/>
      <c r="D33" s="103" t="s">
        <v>12</v>
      </c>
    </row>
    <row r="34" spans="3:4" ht="20.100000000000001" customHeight="1" x14ac:dyDescent="0.2">
      <c r="C34" s="107"/>
      <c r="D34" s="103" t="s">
        <v>13</v>
      </c>
    </row>
    <row r="35" spans="3:4" ht="8.25" customHeight="1" x14ac:dyDescent="0.2">
      <c r="C35" s="108"/>
      <c r="D35" s="109"/>
    </row>
  </sheetData>
  <mergeCells count="3">
    <mergeCell ref="B6:D6"/>
    <mergeCell ref="B14:D14"/>
    <mergeCell ref="B16:D16"/>
  </mergeCells>
  <phoneticPr fontId="3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9"/>
  <sheetViews>
    <sheetView view="pageBreakPreview" zoomScaleNormal="75" zoomScaleSheetLayoutView="100" workbookViewId="0">
      <selection activeCell="B5" sqref="B5:I7"/>
    </sheetView>
  </sheetViews>
  <sheetFormatPr defaultColWidth="9" defaultRowHeight="12.75" customHeight="1" x14ac:dyDescent="0.2"/>
  <cols>
    <col min="1" max="1" width="3.44140625" style="6" customWidth="1"/>
    <col min="2" max="2" width="10.44140625" style="43" customWidth="1"/>
    <col min="3" max="3" width="9" style="43"/>
    <col min="4" max="9" width="9" style="6"/>
    <col min="10" max="10" width="3.44140625" style="6" customWidth="1"/>
    <col min="11" max="11" width="7.6640625" style="6" customWidth="1"/>
    <col min="12" max="12" width="13.77734375" style="6" customWidth="1"/>
    <col min="13" max="13" width="4.77734375" style="6" customWidth="1"/>
    <col min="14" max="14" width="16.77734375" style="6" customWidth="1"/>
    <col min="15" max="15" width="9.77734375" style="6" customWidth="1"/>
    <col min="16" max="16" width="20.77734375" style="6" customWidth="1"/>
    <col min="17" max="17" width="5.77734375" style="6" customWidth="1"/>
    <col min="18" max="16384" width="9" style="43"/>
  </cols>
  <sheetData>
    <row r="1" spans="2:17" s="6" customFormat="1" ht="12.75" customHeight="1" x14ac:dyDescent="0.2">
      <c r="E1" s="363" t="s">
        <v>238</v>
      </c>
      <c r="F1" s="363"/>
      <c r="G1" s="363"/>
      <c r="H1" s="363"/>
      <c r="I1" s="363"/>
      <c r="L1" s="389" t="s">
        <v>305</v>
      </c>
      <c r="M1" s="389"/>
      <c r="N1" s="389"/>
      <c r="O1" s="389"/>
      <c r="P1" s="389"/>
      <c r="Q1" s="389"/>
    </row>
    <row r="2" spans="2:17" s="6" customFormat="1" ht="12.75" customHeight="1" x14ac:dyDescent="0.2">
      <c r="E2" s="363" t="s">
        <v>240</v>
      </c>
      <c r="F2" s="363"/>
      <c r="G2" s="363"/>
      <c r="H2" s="363"/>
      <c r="I2" s="363"/>
      <c r="L2" s="389"/>
      <c r="M2" s="389"/>
      <c r="N2" s="389"/>
      <c r="O2" s="389"/>
      <c r="P2" s="389"/>
      <c r="Q2" s="389"/>
    </row>
    <row r="3" spans="2:17" s="6" customFormat="1" ht="12.75" customHeight="1" x14ac:dyDescent="0.2">
      <c r="L3" s="6" t="s">
        <v>241</v>
      </c>
      <c r="M3" s="70"/>
      <c r="N3" s="70"/>
      <c r="O3" s="70"/>
      <c r="P3" s="70"/>
      <c r="Q3" s="70"/>
    </row>
    <row r="4" spans="2:17" s="6" customFormat="1" ht="12.75" customHeight="1" x14ac:dyDescent="0.2">
      <c r="L4" s="71" t="s">
        <v>210</v>
      </c>
      <c r="M4" s="373" t="s">
        <v>243</v>
      </c>
      <c r="N4" s="364" t="s">
        <v>244</v>
      </c>
      <c r="O4" s="365"/>
      <c r="P4" s="364" t="s">
        <v>244</v>
      </c>
      <c r="Q4" s="365"/>
    </row>
    <row r="5" spans="2:17" s="6" customFormat="1" ht="12.75" customHeight="1" x14ac:dyDescent="0.2">
      <c r="B5" s="389" t="s">
        <v>306</v>
      </c>
      <c r="C5" s="389"/>
      <c r="D5" s="389"/>
      <c r="E5" s="389"/>
      <c r="F5" s="389"/>
      <c r="G5" s="389"/>
      <c r="H5" s="389"/>
      <c r="I5" s="389"/>
      <c r="L5" s="465" t="s">
        <v>441</v>
      </c>
      <c r="M5" s="374"/>
      <c r="N5" s="379" t="s">
        <v>246</v>
      </c>
      <c r="O5" s="380"/>
      <c r="P5" s="379" t="s">
        <v>247</v>
      </c>
      <c r="Q5" s="380"/>
    </row>
    <row r="6" spans="2:17" s="6" customFormat="1" ht="12.75" customHeight="1" x14ac:dyDescent="0.2">
      <c r="B6" s="389"/>
      <c r="C6" s="389"/>
      <c r="D6" s="389"/>
      <c r="E6" s="389"/>
      <c r="F6" s="389"/>
      <c r="G6" s="389"/>
      <c r="H6" s="389"/>
      <c r="I6" s="389"/>
      <c r="L6" s="466"/>
      <c r="M6" s="375"/>
      <c r="N6" s="381"/>
      <c r="O6" s="382"/>
      <c r="P6" s="381"/>
      <c r="Q6" s="382"/>
    </row>
    <row r="7" spans="2:17" s="6" customFormat="1" ht="12.75" customHeight="1" x14ac:dyDescent="0.2">
      <c r="L7" s="370"/>
      <c r="M7" s="376"/>
      <c r="N7" s="366"/>
      <c r="O7" s="367"/>
      <c r="P7" s="366"/>
      <c r="Q7" s="367"/>
    </row>
    <row r="8" spans="2:17" s="6" customFormat="1" ht="12.75" customHeight="1" x14ac:dyDescent="0.2">
      <c r="B8" s="6" t="s">
        <v>248</v>
      </c>
      <c r="L8" s="371"/>
      <c r="M8" s="377"/>
      <c r="N8" s="383"/>
      <c r="O8" s="384"/>
      <c r="P8" s="383"/>
      <c r="Q8" s="384"/>
    </row>
    <row r="9" spans="2:17" s="6" customFormat="1" ht="12.75" customHeight="1" x14ac:dyDescent="0.2">
      <c r="B9" s="6" t="s">
        <v>307</v>
      </c>
      <c r="L9" s="371"/>
      <c r="M9" s="377"/>
      <c r="N9" s="385"/>
      <c r="O9" s="386"/>
      <c r="P9" s="385"/>
      <c r="Q9" s="386"/>
    </row>
    <row r="10" spans="2:17" s="6" customFormat="1" ht="12.75" customHeight="1" x14ac:dyDescent="0.2">
      <c r="L10" s="371"/>
      <c r="M10" s="377"/>
      <c r="N10" s="387"/>
      <c r="O10" s="388"/>
      <c r="P10" s="387"/>
      <c r="Q10" s="388"/>
    </row>
    <row r="11" spans="2:17" s="6" customFormat="1" ht="12.75" customHeight="1" x14ac:dyDescent="0.2">
      <c r="L11" s="371"/>
      <c r="M11" s="377"/>
      <c r="N11" s="390"/>
      <c r="O11" s="391"/>
      <c r="P11" s="390"/>
      <c r="Q11" s="391"/>
    </row>
    <row r="12" spans="2:17" s="6" customFormat="1" ht="12.75" customHeight="1" x14ac:dyDescent="0.2">
      <c r="L12" s="371"/>
      <c r="M12" s="377"/>
      <c r="N12" s="383"/>
      <c r="O12" s="384"/>
      <c r="P12" s="383"/>
      <c r="Q12" s="384"/>
    </row>
    <row r="13" spans="2:17" s="6" customFormat="1" ht="12.75" customHeight="1" x14ac:dyDescent="0.2">
      <c r="B13" s="6" t="s">
        <v>200</v>
      </c>
      <c r="C13" s="97" t="s">
        <v>308</v>
      </c>
      <c r="L13" s="371"/>
      <c r="M13" s="377"/>
      <c r="N13" s="385"/>
      <c r="O13" s="386"/>
      <c r="P13" s="385"/>
      <c r="Q13" s="386"/>
    </row>
    <row r="14" spans="2:17" s="6" customFormat="1" ht="12.75" customHeight="1" x14ac:dyDescent="0.2">
      <c r="G14" s="66"/>
      <c r="L14" s="372"/>
      <c r="M14" s="378"/>
      <c r="N14" s="392"/>
      <c r="O14" s="393"/>
      <c r="P14" s="392"/>
      <c r="Q14" s="393"/>
    </row>
    <row r="15" spans="2:17" s="6" customFormat="1" ht="12.75" customHeight="1" x14ac:dyDescent="0.2">
      <c r="B15" s="6" t="s">
        <v>203</v>
      </c>
      <c r="C15" s="67" t="s">
        <v>309</v>
      </c>
      <c r="L15" s="370"/>
      <c r="M15" s="376"/>
      <c r="N15" s="366"/>
      <c r="O15" s="367"/>
      <c r="P15" s="366"/>
      <c r="Q15" s="367"/>
    </row>
    <row r="16" spans="2:17" s="6" customFormat="1" ht="12.75" customHeight="1" x14ac:dyDescent="0.2">
      <c r="L16" s="371"/>
      <c r="M16" s="377"/>
      <c r="N16" s="383"/>
      <c r="O16" s="384"/>
      <c r="P16" s="383"/>
      <c r="Q16" s="384"/>
    </row>
    <row r="17" spans="2:17" s="6" customFormat="1" ht="12.75" customHeight="1" x14ac:dyDescent="0.2">
      <c r="B17" s="6" t="s">
        <v>206</v>
      </c>
      <c r="C17" s="6" t="s">
        <v>310</v>
      </c>
      <c r="L17" s="371"/>
      <c r="M17" s="377"/>
      <c r="N17" s="385"/>
      <c r="O17" s="386"/>
      <c r="P17" s="385"/>
      <c r="Q17" s="386"/>
    </row>
    <row r="18" spans="2:17" s="6" customFormat="1" ht="12.75" customHeight="1" x14ac:dyDescent="0.2">
      <c r="L18" s="371"/>
      <c r="M18" s="377"/>
      <c r="N18" s="387"/>
      <c r="O18" s="388"/>
      <c r="P18" s="387"/>
      <c r="Q18" s="388"/>
    </row>
    <row r="19" spans="2:17" s="6" customFormat="1" ht="12.75" customHeight="1" x14ac:dyDescent="0.2">
      <c r="B19" s="6" t="s">
        <v>311</v>
      </c>
      <c r="C19" s="6" t="s">
        <v>194</v>
      </c>
      <c r="L19" s="371"/>
      <c r="M19" s="377"/>
      <c r="N19" s="390"/>
      <c r="O19" s="391"/>
      <c r="P19" s="390"/>
      <c r="Q19" s="391"/>
    </row>
    <row r="20" spans="2:17" s="6" customFormat="1" ht="12.75" customHeight="1" x14ac:dyDescent="0.2">
      <c r="L20" s="371"/>
      <c r="M20" s="377"/>
      <c r="N20" s="383"/>
      <c r="O20" s="384"/>
      <c r="P20" s="383"/>
      <c r="Q20" s="384"/>
    </row>
    <row r="21" spans="2:17" s="6" customFormat="1" ht="12.75" customHeight="1" x14ac:dyDescent="0.2">
      <c r="B21" s="6" t="s">
        <v>252</v>
      </c>
      <c r="C21" s="6" t="s">
        <v>312</v>
      </c>
      <c r="F21" s="6" t="s">
        <v>254</v>
      </c>
      <c r="L21" s="371"/>
      <c r="M21" s="377"/>
      <c r="N21" s="385"/>
      <c r="O21" s="386"/>
      <c r="P21" s="385"/>
      <c r="Q21" s="386"/>
    </row>
    <row r="22" spans="2:17" s="6" customFormat="1" ht="12.75" customHeight="1" x14ac:dyDescent="0.2">
      <c r="L22" s="372"/>
      <c r="M22" s="378"/>
      <c r="N22" s="392"/>
      <c r="O22" s="393"/>
      <c r="P22" s="392"/>
      <c r="Q22" s="393"/>
    </row>
    <row r="23" spans="2:17" s="6" customFormat="1" ht="12.75" customHeight="1" x14ac:dyDescent="0.2">
      <c r="B23" s="6" t="s">
        <v>217</v>
      </c>
      <c r="C23" s="268" t="s">
        <v>439</v>
      </c>
      <c r="L23" s="370"/>
      <c r="M23" s="376"/>
      <c r="N23" s="366"/>
      <c r="O23" s="367"/>
      <c r="P23" s="366"/>
      <c r="Q23" s="367"/>
    </row>
    <row r="24" spans="2:17" s="6" customFormat="1" ht="12.75" customHeight="1" x14ac:dyDescent="0.2">
      <c r="C24" s="268" t="s">
        <v>440</v>
      </c>
      <c r="L24" s="371"/>
      <c r="M24" s="377"/>
      <c r="N24" s="383"/>
      <c r="O24" s="384"/>
      <c r="P24" s="383"/>
      <c r="Q24" s="384"/>
    </row>
    <row r="25" spans="2:17" s="6" customFormat="1" ht="12.75" customHeight="1" x14ac:dyDescent="0.2">
      <c r="L25" s="371"/>
      <c r="M25" s="377"/>
      <c r="N25" s="385"/>
      <c r="O25" s="386"/>
      <c r="P25" s="385"/>
      <c r="Q25" s="386"/>
    </row>
    <row r="26" spans="2:17" s="6" customFormat="1" ht="12.75" customHeight="1" x14ac:dyDescent="0.2">
      <c r="C26" s="6" t="s">
        <v>257</v>
      </c>
      <c r="L26" s="371"/>
      <c r="M26" s="377"/>
      <c r="N26" s="387"/>
      <c r="O26" s="388"/>
      <c r="P26" s="387"/>
      <c r="Q26" s="388"/>
    </row>
    <row r="27" spans="2:17" s="6" customFormat="1" ht="12.75" customHeight="1" x14ac:dyDescent="0.2">
      <c r="C27" s="11" t="s">
        <v>259</v>
      </c>
      <c r="L27" s="371"/>
      <c r="M27" s="377"/>
      <c r="N27" s="390"/>
      <c r="O27" s="391"/>
      <c r="P27" s="390"/>
      <c r="Q27" s="391"/>
    </row>
    <row r="28" spans="2:17" s="6" customFormat="1" ht="12.75" customHeight="1" x14ac:dyDescent="0.2">
      <c r="L28" s="371"/>
      <c r="M28" s="377"/>
      <c r="N28" s="383"/>
      <c r="O28" s="384"/>
      <c r="P28" s="383"/>
      <c r="Q28" s="384"/>
    </row>
    <row r="29" spans="2:17" s="6" customFormat="1" ht="12.75" customHeight="1" x14ac:dyDescent="0.2">
      <c r="C29" s="6" t="s">
        <v>313</v>
      </c>
      <c r="L29" s="371"/>
      <c r="M29" s="377"/>
      <c r="N29" s="385"/>
      <c r="O29" s="386"/>
      <c r="P29" s="385"/>
      <c r="Q29" s="386"/>
    </row>
    <row r="30" spans="2:17" s="6" customFormat="1" ht="12.75" customHeight="1" x14ac:dyDescent="0.2">
      <c r="C30" s="6" t="s">
        <v>314</v>
      </c>
      <c r="L30" s="372"/>
      <c r="M30" s="378"/>
      <c r="N30" s="392"/>
      <c r="O30" s="393"/>
      <c r="P30" s="392"/>
      <c r="Q30" s="393"/>
    </row>
    <row r="31" spans="2:17" s="6" customFormat="1" ht="12.75" customHeight="1" x14ac:dyDescent="0.2">
      <c r="L31" s="370"/>
      <c r="M31" s="376"/>
      <c r="N31" s="366"/>
      <c r="O31" s="367"/>
      <c r="P31" s="366"/>
      <c r="Q31" s="367"/>
    </row>
    <row r="32" spans="2:17" s="6" customFormat="1" ht="12.75" customHeight="1" x14ac:dyDescent="0.2">
      <c r="C32" s="68"/>
      <c r="L32" s="371"/>
      <c r="M32" s="377"/>
      <c r="N32" s="383"/>
      <c r="O32" s="384"/>
      <c r="P32" s="383"/>
      <c r="Q32" s="384"/>
    </row>
    <row r="33" spans="2:17" s="6" customFormat="1" ht="12.75" customHeight="1" x14ac:dyDescent="0.2">
      <c r="B33" s="6" t="s">
        <v>223</v>
      </c>
      <c r="C33" s="6" t="s">
        <v>222</v>
      </c>
      <c r="L33" s="371"/>
      <c r="M33" s="377"/>
      <c r="N33" s="385"/>
      <c r="O33" s="386"/>
      <c r="P33" s="385"/>
      <c r="Q33" s="386"/>
    </row>
    <row r="34" spans="2:17" s="6" customFormat="1" ht="12.75" customHeight="1" x14ac:dyDescent="0.2">
      <c r="L34" s="371"/>
      <c r="M34" s="377"/>
      <c r="N34" s="387"/>
      <c r="O34" s="388"/>
      <c r="P34" s="387"/>
      <c r="Q34" s="388"/>
    </row>
    <row r="35" spans="2:17" s="6" customFormat="1" ht="12.75" customHeight="1" x14ac:dyDescent="0.2">
      <c r="C35" s="6" t="s">
        <v>315</v>
      </c>
      <c r="L35" s="371"/>
      <c r="M35" s="377"/>
      <c r="N35" s="390"/>
      <c r="O35" s="391"/>
      <c r="P35" s="390"/>
      <c r="Q35" s="391"/>
    </row>
    <row r="36" spans="2:17" s="6" customFormat="1" ht="12.75" customHeight="1" x14ac:dyDescent="0.2">
      <c r="L36" s="371"/>
      <c r="M36" s="377"/>
      <c r="N36" s="383"/>
      <c r="O36" s="384"/>
      <c r="P36" s="383"/>
      <c r="Q36" s="384"/>
    </row>
    <row r="37" spans="2:17" s="6" customFormat="1" ht="12.75" customHeight="1" x14ac:dyDescent="0.2">
      <c r="B37" s="6" t="s">
        <v>260</v>
      </c>
      <c r="C37" s="268" t="s">
        <v>438</v>
      </c>
      <c r="L37" s="371"/>
      <c r="M37" s="377"/>
      <c r="N37" s="385"/>
      <c r="O37" s="386"/>
      <c r="P37" s="385"/>
      <c r="Q37" s="386"/>
    </row>
    <row r="38" spans="2:17" s="6" customFormat="1" ht="12.75" customHeight="1" x14ac:dyDescent="0.2">
      <c r="L38" s="372"/>
      <c r="M38" s="378"/>
      <c r="N38" s="392"/>
      <c r="O38" s="393"/>
      <c r="P38" s="392"/>
      <c r="Q38" s="393"/>
    </row>
    <row r="39" spans="2:17" s="6" customFormat="1" ht="12.75" customHeight="1" x14ac:dyDescent="0.2">
      <c r="B39" s="6" t="s">
        <v>262</v>
      </c>
      <c r="C39" s="6" t="s">
        <v>316</v>
      </c>
      <c r="L39" s="370"/>
      <c r="M39" s="376"/>
      <c r="N39" s="366"/>
      <c r="O39" s="367"/>
      <c r="P39" s="366"/>
      <c r="Q39" s="367"/>
    </row>
    <row r="40" spans="2:17" s="6" customFormat="1" ht="12.75" customHeight="1" x14ac:dyDescent="0.2">
      <c r="L40" s="371"/>
      <c r="M40" s="377"/>
      <c r="N40" s="383"/>
      <c r="O40" s="384"/>
      <c r="P40" s="383"/>
      <c r="Q40" s="384"/>
    </row>
    <row r="41" spans="2:17" s="6" customFormat="1" ht="12.75" customHeight="1" x14ac:dyDescent="0.2">
      <c r="B41" s="6" t="s">
        <v>264</v>
      </c>
      <c r="C41" s="6" t="s">
        <v>265</v>
      </c>
      <c r="L41" s="371"/>
      <c r="M41" s="377"/>
      <c r="N41" s="385"/>
      <c r="O41" s="386"/>
      <c r="P41" s="385"/>
      <c r="Q41" s="386"/>
    </row>
    <row r="42" spans="2:17" s="6" customFormat="1" ht="12.75" customHeight="1" x14ac:dyDescent="0.2">
      <c r="L42" s="371"/>
      <c r="M42" s="377"/>
      <c r="N42" s="387"/>
      <c r="O42" s="388"/>
      <c r="P42" s="387"/>
      <c r="Q42" s="388"/>
    </row>
    <row r="43" spans="2:17" ht="12.75" customHeight="1" x14ac:dyDescent="0.2">
      <c r="B43" s="6" t="s">
        <v>228</v>
      </c>
      <c r="C43" s="6" t="s">
        <v>317</v>
      </c>
      <c r="L43" s="371"/>
      <c r="M43" s="377"/>
      <c r="N43" s="390"/>
      <c r="O43" s="391"/>
      <c r="P43" s="390"/>
      <c r="Q43" s="391"/>
    </row>
    <row r="44" spans="2:17" s="6" customFormat="1" ht="12.75" customHeight="1" x14ac:dyDescent="0.2">
      <c r="L44" s="371"/>
      <c r="M44" s="377"/>
      <c r="N44" s="383"/>
      <c r="O44" s="384"/>
      <c r="P44" s="383"/>
      <c r="Q44" s="384"/>
    </row>
    <row r="45" spans="2:17" s="6" customFormat="1" ht="12.75" customHeight="1" x14ac:dyDescent="0.2">
      <c r="B45" s="69" t="s">
        <v>267</v>
      </c>
      <c r="C45" s="69" t="s">
        <v>318</v>
      </c>
      <c r="L45" s="371"/>
      <c r="M45" s="377"/>
      <c r="N45" s="385"/>
      <c r="O45" s="386"/>
      <c r="P45" s="385"/>
      <c r="Q45" s="386"/>
    </row>
    <row r="46" spans="2:17" s="6" customFormat="1" ht="12.75" customHeight="1" x14ac:dyDescent="0.2">
      <c r="L46" s="372"/>
      <c r="M46" s="378"/>
      <c r="N46" s="392"/>
      <c r="O46" s="393"/>
      <c r="P46" s="392"/>
      <c r="Q46" s="393"/>
    </row>
    <row r="47" spans="2:17" s="6" customFormat="1" ht="12.75" customHeight="1" x14ac:dyDescent="0.2">
      <c r="B47" s="6" t="s">
        <v>232</v>
      </c>
      <c r="C47" s="6" t="s">
        <v>233</v>
      </c>
      <c r="L47" s="11" t="s">
        <v>276</v>
      </c>
      <c r="M47" s="11"/>
      <c r="N47" s="11"/>
      <c r="O47" s="11"/>
      <c r="P47" s="57"/>
      <c r="Q47" s="60" t="s">
        <v>319</v>
      </c>
    </row>
    <row r="48" spans="2:17" s="6" customFormat="1" ht="12.75" customHeight="1" x14ac:dyDescent="0.2">
      <c r="D48" s="6" t="s">
        <v>234</v>
      </c>
      <c r="M48" s="397"/>
      <c r="N48" s="397"/>
      <c r="O48" s="58"/>
      <c r="P48" s="395"/>
      <c r="Q48" s="395"/>
    </row>
    <row r="49" spans="2:17" s="6" customFormat="1" ht="12.75" customHeight="1" x14ac:dyDescent="0.2">
      <c r="L49" s="30" t="s">
        <v>278</v>
      </c>
      <c r="M49" s="398"/>
      <c r="N49" s="398"/>
      <c r="O49" s="59" t="s">
        <v>279</v>
      </c>
      <c r="P49" s="396"/>
      <c r="Q49" s="396"/>
    </row>
    <row r="50" spans="2:17" s="6" customFormat="1" ht="12.75" customHeight="1" x14ac:dyDescent="0.2">
      <c r="D50" s="63"/>
      <c r="E50" s="63"/>
      <c r="F50" s="63"/>
      <c r="G50" s="63"/>
      <c r="H50" s="63"/>
      <c r="I50" s="63"/>
      <c r="M50" s="403"/>
      <c r="N50" s="403"/>
      <c r="O50" s="404"/>
      <c r="P50" s="403"/>
      <c r="Q50" s="403"/>
    </row>
    <row r="51" spans="2:17" s="6" customFormat="1" ht="12.75" customHeight="1" x14ac:dyDescent="0.2">
      <c r="B51" s="6" t="s">
        <v>235</v>
      </c>
      <c r="C51" s="6" t="s">
        <v>236</v>
      </c>
      <c r="L51" s="30" t="s">
        <v>281</v>
      </c>
      <c r="M51" s="405"/>
      <c r="N51" s="405"/>
      <c r="O51" s="405"/>
      <c r="P51" s="405"/>
      <c r="Q51" s="405"/>
    </row>
    <row r="52" spans="2:17" s="6" customFormat="1" ht="12.75" customHeight="1" x14ac:dyDescent="0.2">
      <c r="C52" s="6" t="s">
        <v>237</v>
      </c>
    </row>
    <row r="53" spans="2:17" s="6" customFormat="1" ht="12.75" customHeight="1" x14ac:dyDescent="0.2"/>
    <row r="54" spans="2:17" s="6" customFormat="1" ht="12.75" customHeight="1" x14ac:dyDescent="0.2"/>
    <row r="55" spans="2:17" s="6" customFormat="1" ht="12.75" customHeight="1" x14ac:dyDescent="0.2"/>
    <row r="56" spans="2:17" s="6" customFormat="1" ht="12.75" customHeight="1" x14ac:dyDescent="0.2"/>
    <row r="57" spans="2:17" s="6" customFormat="1" ht="12.75" customHeight="1" x14ac:dyDescent="0.2"/>
    <row r="58" spans="2:17" ht="12.75" customHeight="1" x14ac:dyDescent="0.2">
      <c r="B58" s="6"/>
      <c r="C58" s="6"/>
    </row>
    <row r="59" spans="2:17" ht="12.75" customHeight="1" x14ac:dyDescent="0.2">
      <c r="B59" s="6"/>
      <c r="C59" s="6"/>
    </row>
  </sheetData>
  <mergeCells count="63">
    <mergeCell ref="M50:Q51"/>
    <mergeCell ref="N36:O38"/>
    <mergeCell ref="P36:Q38"/>
    <mergeCell ref="N32:O34"/>
    <mergeCell ref="P32:Q34"/>
    <mergeCell ref="M48:N49"/>
    <mergeCell ref="P48:Q49"/>
    <mergeCell ref="N40:O42"/>
    <mergeCell ref="P40:Q42"/>
    <mergeCell ref="N44:O46"/>
    <mergeCell ref="P44:Q46"/>
    <mergeCell ref="N35:O35"/>
    <mergeCell ref="P35:Q35"/>
    <mergeCell ref="N39:O39"/>
    <mergeCell ref="P39:Q39"/>
    <mergeCell ref="N43:O43"/>
    <mergeCell ref="N20:O22"/>
    <mergeCell ref="P20:Q22"/>
    <mergeCell ref="N8:O10"/>
    <mergeCell ref="P8:Q10"/>
    <mergeCell ref="N12:O14"/>
    <mergeCell ref="P12:Q14"/>
    <mergeCell ref="N11:O11"/>
    <mergeCell ref="P11:Q11"/>
    <mergeCell ref="N15:O15"/>
    <mergeCell ref="P15:Q15"/>
    <mergeCell ref="N19:O19"/>
    <mergeCell ref="P19:Q19"/>
    <mergeCell ref="N16:O18"/>
    <mergeCell ref="P16:Q18"/>
    <mergeCell ref="L15:L22"/>
    <mergeCell ref="L23:L30"/>
    <mergeCell ref="L31:L38"/>
    <mergeCell ref="L39:L46"/>
    <mergeCell ref="M4:M6"/>
    <mergeCell ref="M7:M14"/>
    <mergeCell ref="M15:M22"/>
    <mergeCell ref="M23:M30"/>
    <mergeCell ref="M31:M38"/>
    <mergeCell ref="M39:M46"/>
    <mergeCell ref="P43:Q43"/>
    <mergeCell ref="N23:O23"/>
    <mergeCell ref="P23:Q23"/>
    <mergeCell ref="N27:O27"/>
    <mergeCell ref="P27:Q27"/>
    <mergeCell ref="N31:O31"/>
    <mergeCell ref="P31:Q31"/>
    <mergeCell ref="N24:O26"/>
    <mergeCell ref="P24:Q26"/>
    <mergeCell ref="N28:O30"/>
    <mergeCell ref="P28:Q30"/>
    <mergeCell ref="E1:I1"/>
    <mergeCell ref="E2:I2"/>
    <mergeCell ref="N4:O4"/>
    <mergeCell ref="P4:Q4"/>
    <mergeCell ref="N7:O7"/>
    <mergeCell ref="P7:Q7"/>
    <mergeCell ref="L5:L6"/>
    <mergeCell ref="L7:L14"/>
    <mergeCell ref="B5:I6"/>
    <mergeCell ref="L1:Q2"/>
    <mergeCell ref="N5:O6"/>
    <mergeCell ref="P5:Q6"/>
  </mergeCells>
  <phoneticPr fontId="32"/>
  <printOptions verticalCentered="1"/>
  <pageMargins left="0.39370078740157499" right="0.196850393700787" top="0.196850393700787" bottom="0" header="0.511811023622047" footer="0.511811023622047"/>
  <pageSetup paperSize="9" scale="8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49"/>
  <sheetViews>
    <sheetView view="pageBreakPreview" zoomScaleNormal="100" zoomScaleSheetLayoutView="100" workbookViewId="0">
      <selection activeCell="B7" sqref="B7:J8"/>
    </sheetView>
  </sheetViews>
  <sheetFormatPr defaultColWidth="9" defaultRowHeight="14.55" customHeight="1" x14ac:dyDescent="0.2"/>
  <cols>
    <col min="1" max="1" width="7.44140625" style="6" customWidth="1"/>
    <col min="2" max="2" width="8.77734375" style="6" customWidth="1"/>
    <col min="3" max="3" width="2.5546875" style="6" customWidth="1"/>
    <col min="4" max="6" width="8.77734375" style="6" customWidth="1"/>
    <col min="7" max="7" width="6.44140625" style="6" customWidth="1"/>
    <col min="8" max="9" width="8.77734375" style="6" customWidth="1"/>
    <col min="10" max="10" width="2.88671875" style="6" customWidth="1"/>
    <col min="11" max="11" width="8.21875" style="6" customWidth="1"/>
    <col min="12" max="12" width="3.88671875" style="6" customWidth="1"/>
    <col min="13" max="13" width="5.77734375" style="6" customWidth="1"/>
    <col min="14" max="14" width="6.77734375" style="6" customWidth="1"/>
    <col min="15" max="16" width="10.77734375" style="6" customWidth="1"/>
    <col min="17" max="17" width="0.88671875" style="6" customWidth="1"/>
    <col min="18" max="18" width="2.5546875" style="6" customWidth="1"/>
    <col min="19" max="19" width="5.77734375" style="6" customWidth="1"/>
    <col min="20" max="20" width="6.77734375" style="6" customWidth="1"/>
    <col min="21" max="22" width="10.77734375" style="6" customWidth="1"/>
    <col min="23" max="23" width="2.5546875" style="6" customWidth="1"/>
    <col min="24" max="16384" width="9" style="6"/>
  </cols>
  <sheetData>
    <row r="1" spans="1:22" ht="14.55" customHeight="1" x14ac:dyDescent="0.2">
      <c r="A1" s="61" t="s">
        <v>320</v>
      </c>
      <c r="B1" s="15" t="s">
        <v>321</v>
      </c>
      <c r="M1" s="431" t="s">
        <v>322</v>
      </c>
      <c r="N1" s="431"/>
      <c r="O1" s="431"/>
      <c r="P1" s="431"/>
      <c r="Q1" s="431"/>
      <c r="R1" s="431"/>
      <c r="S1" s="431"/>
      <c r="T1" s="431"/>
      <c r="U1" s="431"/>
    </row>
    <row r="2" spans="1:22" ht="14.55" customHeight="1" x14ac:dyDescent="0.2">
      <c r="B2" s="15" t="s">
        <v>323</v>
      </c>
      <c r="M2" s="431"/>
      <c r="N2" s="431"/>
      <c r="O2" s="431"/>
      <c r="P2" s="431"/>
      <c r="Q2" s="431"/>
      <c r="R2" s="431"/>
      <c r="S2" s="431"/>
      <c r="T2" s="431"/>
      <c r="U2" s="431"/>
    </row>
    <row r="3" spans="1:22" ht="14.55" customHeight="1" x14ac:dyDescent="0.15">
      <c r="B3" s="15" t="s">
        <v>324</v>
      </c>
      <c r="H3" s="7"/>
      <c r="J3" s="22" t="s">
        <v>325</v>
      </c>
      <c r="K3" s="8"/>
      <c r="M3" s="64" t="s">
        <v>326</v>
      </c>
    </row>
    <row r="4" spans="1:22" ht="14.55" customHeight="1" x14ac:dyDescent="0.2">
      <c r="B4" s="15" t="s">
        <v>327</v>
      </c>
      <c r="H4" s="7"/>
      <c r="J4" s="22" t="s">
        <v>328</v>
      </c>
      <c r="K4" s="8"/>
      <c r="M4" s="432" t="s">
        <v>329</v>
      </c>
      <c r="N4" s="433"/>
      <c r="O4" s="436"/>
      <c r="P4" s="437"/>
      <c r="S4" s="432" t="s">
        <v>329</v>
      </c>
      <c r="T4" s="433"/>
      <c r="U4" s="436"/>
      <c r="V4" s="437"/>
    </row>
    <row r="5" spans="1:22" ht="14.55" customHeight="1" x14ac:dyDescent="0.2">
      <c r="M5" s="434"/>
      <c r="N5" s="435"/>
      <c r="O5" s="438"/>
      <c r="P5" s="439"/>
      <c r="S5" s="434"/>
      <c r="T5" s="435"/>
      <c r="U5" s="438"/>
      <c r="V5" s="439"/>
    </row>
    <row r="6" spans="1:22" ht="15" customHeight="1" x14ac:dyDescent="0.2">
      <c r="G6" s="7"/>
      <c r="M6" s="24" t="s">
        <v>330</v>
      </c>
      <c r="N6" s="374" t="s">
        <v>331</v>
      </c>
      <c r="O6" s="414" t="s">
        <v>332</v>
      </c>
      <c r="P6" s="415"/>
      <c r="S6" s="24" t="s">
        <v>330</v>
      </c>
      <c r="T6" s="374" t="s">
        <v>331</v>
      </c>
      <c r="U6" s="414" t="s">
        <v>332</v>
      </c>
      <c r="V6" s="415"/>
    </row>
    <row r="7" spans="1:22" ht="15" customHeight="1" x14ac:dyDescent="0.2">
      <c r="B7" s="440" t="s">
        <v>333</v>
      </c>
      <c r="C7" s="440"/>
      <c r="D7" s="440"/>
      <c r="E7" s="440"/>
      <c r="F7" s="440"/>
      <c r="G7" s="440"/>
      <c r="H7" s="440"/>
      <c r="I7" s="440"/>
      <c r="J7" s="440"/>
      <c r="M7" s="25" t="s">
        <v>334</v>
      </c>
      <c r="N7" s="375"/>
      <c r="O7" s="381" t="s">
        <v>216</v>
      </c>
      <c r="P7" s="382"/>
      <c r="S7" s="25" t="s">
        <v>334</v>
      </c>
      <c r="T7" s="375"/>
      <c r="U7" s="381" t="s">
        <v>216</v>
      </c>
      <c r="V7" s="382"/>
    </row>
    <row r="8" spans="1:22" ht="15" customHeight="1" x14ac:dyDescent="0.2">
      <c r="A8" s="8"/>
      <c r="B8" s="440"/>
      <c r="C8" s="440"/>
      <c r="D8" s="440"/>
      <c r="E8" s="440"/>
      <c r="F8" s="440"/>
      <c r="G8" s="440"/>
      <c r="H8" s="440"/>
      <c r="I8" s="440"/>
      <c r="J8" s="440"/>
      <c r="K8" s="7"/>
      <c r="L8" s="6">
        <v>1</v>
      </c>
      <c r="M8" s="418"/>
      <c r="N8" s="418"/>
      <c r="O8" s="416"/>
      <c r="P8" s="417"/>
      <c r="R8" s="32">
        <v>11</v>
      </c>
      <c r="S8" s="418"/>
      <c r="T8" s="418"/>
      <c r="U8" s="416"/>
      <c r="V8" s="417"/>
    </row>
    <row r="9" spans="1:22" ht="15" customHeight="1" x14ac:dyDescent="0.2">
      <c r="B9" s="9"/>
      <c r="C9" s="62" t="s">
        <v>335</v>
      </c>
      <c r="E9" s="9"/>
      <c r="F9" s="9"/>
      <c r="G9" s="9"/>
      <c r="H9" s="9"/>
      <c r="K9" s="7"/>
      <c r="M9" s="419"/>
      <c r="N9" s="419"/>
      <c r="O9" s="421"/>
      <c r="P9" s="422"/>
      <c r="R9" s="32"/>
      <c r="S9" s="419"/>
      <c r="T9" s="419"/>
      <c r="U9" s="421"/>
      <c r="V9" s="422"/>
    </row>
    <row r="10" spans="1:22" ht="15" customHeight="1" x14ac:dyDescent="0.2">
      <c r="B10" s="9"/>
      <c r="C10" s="9"/>
      <c r="D10" s="9"/>
      <c r="E10" s="9"/>
      <c r="F10" s="9"/>
      <c r="G10" s="9"/>
      <c r="H10" s="9"/>
      <c r="K10" s="7"/>
      <c r="M10" s="420"/>
      <c r="N10" s="420"/>
      <c r="O10" s="423"/>
      <c r="P10" s="424"/>
      <c r="R10" s="32"/>
      <c r="S10" s="420"/>
      <c r="T10" s="420"/>
      <c r="U10" s="423"/>
      <c r="V10" s="424"/>
    </row>
    <row r="11" spans="1:22" ht="15" customHeight="1" x14ac:dyDescent="0.2">
      <c r="B11" s="11" t="s">
        <v>336</v>
      </c>
      <c r="K11" s="7"/>
      <c r="L11" s="6">
        <v>2</v>
      </c>
      <c r="M11" s="418"/>
      <c r="N11" s="418"/>
      <c r="O11" s="416"/>
      <c r="P11" s="417"/>
      <c r="R11" s="32">
        <v>12</v>
      </c>
      <c r="S11" s="418"/>
      <c r="T11" s="418"/>
      <c r="U11" s="416"/>
      <c r="V11" s="417"/>
    </row>
    <row r="12" spans="1:22" ht="15" customHeight="1" x14ac:dyDescent="0.2">
      <c r="B12" s="11" t="s">
        <v>337</v>
      </c>
      <c r="K12" s="7"/>
      <c r="M12" s="419"/>
      <c r="N12" s="419"/>
      <c r="O12" s="421"/>
      <c r="P12" s="422"/>
      <c r="R12" s="32"/>
      <c r="S12" s="419"/>
      <c r="T12" s="419"/>
      <c r="U12" s="421"/>
      <c r="V12" s="422"/>
    </row>
    <row r="13" spans="1:22" ht="15" customHeight="1" x14ac:dyDescent="0.2">
      <c r="B13" s="11"/>
      <c r="K13" s="7"/>
      <c r="M13" s="420"/>
      <c r="N13" s="420"/>
      <c r="O13" s="423"/>
      <c r="P13" s="424"/>
      <c r="R13" s="32"/>
      <c r="S13" s="420"/>
      <c r="T13" s="420"/>
      <c r="U13" s="423"/>
      <c r="V13" s="424"/>
    </row>
    <row r="14" spans="1:22" ht="15" customHeight="1" x14ac:dyDescent="0.2">
      <c r="K14" s="7"/>
      <c r="L14" s="6">
        <v>3</v>
      </c>
      <c r="M14" s="418"/>
      <c r="N14" s="418"/>
      <c r="O14" s="416"/>
      <c r="P14" s="417"/>
      <c r="R14" s="32">
        <v>13</v>
      </c>
      <c r="S14" s="418"/>
      <c r="T14" s="418"/>
      <c r="U14" s="416"/>
      <c r="V14" s="417"/>
    </row>
    <row r="15" spans="1:22" ht="15" customHeight="1" x14ac:dyDescent="0.2">
      <c r="B15" s="12" t="s">
        <v>338</v>
      </c>
      <c r="D15" s="95" t="s">
        <v>339</v>
      </c>
      <c r="H15" s="425" t="s">
        <v>340</v>
      </c>
      <c r="I15" s="426"/>
      <c r="J15" s="7"/>
      <c r="K15" s="7"/>
      <c r="M15" s="419"/>
      <c r="N15" s="419"/>
      <c r="O15" s="421"/>
      <c r="P15" s="422"/>
      <c r="R15" s="32"/>
      <c r="S15" s="419"/>
      <c r="T15" s="419"/>
      <c r="U15" s="421"/>
      <c r="V15" s="422"/>
    </row>
    <row r="16" spans="1:22" ht="15" customHeight="1" x14ac:dyDescent="0.2">
      <c r="B16" s="11" t="s">
        <v>206</v>
      </c>
      <c r="D16" s="11" t="s">
        <v>341</v>
      </c>
      <c r="J16" s="7"/>
      <c r="K16" s="7"/>
      <c r="M16" s="420"/>
      <c r="N16" s="420"/>
      <c r="O16" s="423"/>
      <c r="P16" s="424"/>
      <c r="R16" s="32"/>
      <c r="S16" s="420"/>
      <c r="T16" s="420"/>
      <c r="U16" s="423"/>
      <c r="V16" s="424"/>
    </row>
    <row r="17" spans="2:22" ht="15" customHeight="1" x14ac:dyDescent="0.2">
      <c r="B17" s="6" t="s">
        <v>342</v>
      </c>
      <c r="D17" s="6" t="s">
        <v>343</v>
      </c>
      <c r="J17" s="7"/>
      <c r="K17" s="26"/>
      <c r="L17" s="6">
        <v>4</v>
      </c>
      <c r="M17" s="418"/>
      <c r="N17" s="418"/>
      <c r="O17" s="416"/>
      <c r="P17" s="417"/>
      <c r="R17" s="32">
        <v>14</v>
      </c>
      <c r="S17" s="418"/>
      <c r="T17" s="418"/>
      <c r="U17" s="416"/>
      <c r="V17" s="417"/>
    </row>
    <row r="18" spans="2:22" ht="15" customHeight="1" x14ac:dyDescent="0.2">
      <c r="J18" s="7"/>
      <c r="K18" s="7"/>
      <c r="M18" s="419"/>
      <c r="N18" s="419"/>
      <c r="O18" s="421"/>
      <c r="P18" s="422"/>
      <c r="R18" s="32"/>
      <c r="S18" s="419"/>
      <c r="T18" s="419"/>
      <c r="U18" s="421"/>
      <c r="V18" s="422"/>
    </row>
    <row r="19" spans="2:22" ht="15" customHeight="1" x14ac:dyDescent="0.2">
      <c r="B19" s="12" t="s">
        <v>252</v>
      </c>
      <c r="D19" s="6" t="s">
        <v>344</v>
      </c>
      <c r="J19" s="7"/>
      <c r="K19" s="7"/>
      <c r="M19" s="420"/>
      <c r="N19" s="420"/>
      <c r="O19" s="423"/>
      <c r="P19" s="424"/>
      <c r="R19" s="32"/>
      <c r="S19" s="420"/>
      <c r="T19" s="420"/>
      <c r="U19" s="423"/>
      <c r="V19" s="424"/>
    </row>
    <row r="20" spans="2:22" ht="15" customHeight="1" x14ac:dyDescent="0.2">
      <c r="B20" s="12"/>
      <c r="D20" s="15"/>
      <c r="J20" s="7"/>
      <c r="K20" s="7"/>
      <c r="L20" s="6">
        <v>5</v>
      </c>
      <c r="M20" s="418"/>
      <c r="N20" s="418"/>
      <c r="O20" s="416"/>
      <c r="P20" s="417"/>
      <c r="R20" s="32">
        <v>15</v>
      </c>
      <c r="S20" s="418"/>
      <c r="T20" s="418"/>
      <c r="U20" s="416"/>
      <c r="V20" s="417"/>
    </row>
    <row r="21" spans="2:22" ht="14.55" customHeight="1" x14ac:dyDescent="0.2">
      <c r="B21" s="13"/>
      <c r="C21" s="13"/>
      <c r="D21" s="6" t="s">
        <v>345</v>
      </c>
      <c r="J21" s="7"/>
      <c r="K21" s="7"/>
      <c r="M21" s="419"/>
      <c r="N21" s="419"/>
      <c r="O21" s="421"/>
      <c r="P21" s="422"/>
      <c r="R21" s="32"/>
      <c r="S21" s="419"/>
      <c r="T21" s="419"/>
      <c r="U21" s="421"/>
      <c r="V21" s="422"/>
    </row>
    <row r="22" spans="2:22" ht="14.55" customHeight="1" x14ac:dyDescent="0.2">
      <c r="B22" s="13"/>
      <c r="C22" s="13"/>
      <c r="H22" s="63"/>
      <c r="I22" s="32"/>
      <c r="J22" s="32"/>
      <c r="K22" s="7"/>
      <c r="M22" s="420"/>
      <c r="N22" s="420"/>
      <c r="O22" s="423"/>
      <c r="P22" s="424"/>
      <c r="R22" s="32"/>
      <c r="S22" s="420"/>
      <c r="T22" s="420"/>
      <c r="U22" s="423"/>
      <c r="V22" s="424"/>
    </row>
    <row r="23" spans="2:22" ht="14.55" customHeight="1" x14ac:dyDescent="0.2">
      <c r="B23" s="13"/>
      <c r="C23" s="13"/>
      <c r="H23" s="63"/>
      <c r="I23" s="63"/>
      <c r="J23" s="65"/>
      <c r="K23" s="7"/>
      <c r="L23" s="6">
        <v>6</v>
      </c>
      <c r="M23" s="418"/>
      <c r="N23" s="418"/>
      <c r="O23" s="416"/>
      <c r="P23" s="417"/>
    </row>
    <row r="24" spans="2:22" ht="16.05" customHeight="1" x14ac:dyDescent="0.2">
      <c r="B24" s="6" t="s">
        <v>223</v>
      </c>
      <c r="D24" s="6" t="s">
        <v>346</v>
      </c>
      <c r="J24" s="7"/>
      <c r="K24" s="7"/>
      <c r="M24" s="419"/>
      <c r="N24" s="419"/>
      <c r="O24" s="421"/>
      <c r="P24" s="422"/>
    </row>
    <row r="25" spans="2:22" ht="16.05" customHeight="1" x14ac:dyDescent="0.2">
      <c r="D25" s="6" t="s">
        <v>347</v>
      </c>
      <c r="J25" s="7"/>
      <c r="M25" s="420"/>
      <c r="N25" s="420"/>
      <c r="O25" s="423"/>
      <c r="P25" s="424"/>
    </row>
    <row r="26" spans="2:22" ht="16.05" customHeight="1" x14ac:dyDescent="0.2">
      <c r="D26" s="6" t="s">
        <v>348</v>
      </c>
      <c r="J26" s="7"/>
      <c r="L26" s="6">
        <v>7</v>
      </c>
      <c r="M26" s="418"/>
      <c r="N26" s="418"/>
      <c r="O26" s="416"/>
      <c r="P26" s="417"/>
    </row>
    <row r="27" spans="2:22" ht="16.05" customHeight="1" x14ac:dyDescent="0.2">
      <c r="J27" s="7"/>
      <c r="M27" s="419"/>
      <c r="N27" s="419"/>
      <c r="O27" s="421"/>
      <c r="P27" s="422"/>
      <c r="T27" s="33"/>
      <c r="U27" s="33"/>
      <c r="V27" s="33"/>
    </row>
    <row r="28" spans="2:22" ht="16.05" customHeight="1" x14ac:dyDescent="0.2">
      <c r="J28" s="7"/>
      <c r="K28" s="26"/>
      <c r="M28" s="420"/>
      <c r="N28" s="420"/>
      <c r="O28" s="423"/>
      <c r="P28" s="424"/>
      <c r="S28" s="33" t="s">
        <v>349</v>
      </c>
      <c r="T28" s="33"/>
      <c r="U28" s="33"/>
      <c r="V28" s="33"/>
    </row>
    <row r="29" spans="2:22" ht="16.05" customHeight="1" x14ac:dyDescent="0.2">
      <c r="B29" s="15" t="s">
        <v>267</v>
      </c>
      <c r="C29" s="15"/>
      <c r="D29" s="16" t="s">
        <v>350</v>
      </c>
      <c r="F29" s="15"/>
      <c r="G29" s="15"/>
      <c r="J29" s="7"/>
      <c r="K29" s="27"/>
      <c r="L29" s="6">
        <v>8</v>
      </c>
      <c r="M29" s="418"/>
      <c r="N29" s="418"/>
      <c r="O29" s="416"/>
      <c r="P29" s="417"/>
      <c r="T29" s="7" t="s">
        <v>351</v>
      </c>
      <c r="U29" s="34"/>
      <c r="V29" s="34"/>
    </row>
    <row r="30" spans="2:22" ht="14.55" customHeight="1" x14ac:dyDescent="0.2">
      <c r="B30" s="13"/>
      <c r="C30" s="13"/>
      <c r="D30" s="13"/>
      <c r="E30" s="17" t="s">
        <v>352</v>
      </c>
      <c r="J30" s="7"/>
      <c r="K30" s="27"/>
      <c r="M30" s="419"/>
      <c r="N30" s="419"/>
      <c r="O30" s="421"/>
      <c r="P30" s="422"/>
      <c r="S30" s="427" t="s">
        <v>353</v>
      </c>
      <c r="T30" s="428"/>
      <c r="U30" s="450" t="s">
        <v>216</v>
      </c>
      <c r="V30" s="450"/>
    </row>
    <row r="31" spans="2:22" ht="14.55" customHeight="1" x14ac:dyDescent="0.2">
      <c r="B31" s="13"/>
      <c r="C31" s="13"/>
      <c r="D31" s="13"/>
      <c r="E31" s="13"/>
      <c r="F31" s="13"/>
      <c r="J31" s="7"/>
      <c r="K31" s="27"/>
      <c r="M31" s="420"/>
      <c r="N31" s="420"/>
      <c r="O31" s="423"/>
      <c r="P31" s="424"/>
      <c r="S31" s="429" t="s">
        <v>354</v>
      </c>
      <c r="T31" s="430"/>
      <c r="U31" s="451"/>
      <c r="V31" s="451"/>
    </row>
    <row r="32" spans="2:22" ht="14.55" customHeight="1" x14ac:dyDescent="0.2">
      <c r="B32" s="6" t="s">
        <v>355</v>
      </c>
      <c r="D32" s="15" t="s">
        <v>356</v>
      </c>
      <c r="J32" s="7"/>
      <c r="L32" s="6">
        <v>9</v>
      </c>
      <c r="M32" s="418"/>
      <c r="N32" s="418"/>
      <c r="O32" s="416"/>
      <c r="P32" s="417"/>
      <c r="S32" s="441"/>
      <c r="T32" s="442"/>
      <c r="U32" s="445"/>
      <c r="V32" s="446"/>
    </row>
    <row r="33" spans="2:22" ht="14.55" customHeight="1" x14ac:dyDescent="0.2">
      <c r="H33" s="18"/>
      <c r="I33" s="28"/>
      <c r="J33" s="29"/>
      <c r="M33" s="419"/>
      <c r="N33" s="419"/>
      <c r="O33" s="421"/>
      <c r="P33" s="422"/>
      <c r="S33" s="443"/>
      <c r="T33" s="444"/>
      <c r="U33" s="300"/>
      <c r="V33" s="447"/>
    </row>
    <row r="34" spans="2:22" ht="14.55" customHeight="1" x14ac:dyDescent="0.2">
      <c r="B34" s="6" t="s">
        <v>357</v>
      </c>
      <c r="D34" s="6" t="s">
        <v>358</v>
      </c>
      <c r="J34" s="7"/>
      <c r="M34" s="420"/>
      <c r="N34" s="420"/>
      <c r="O34" s="423"/>
      <c r="P34" s="424"/>
      <c r="S34" s="35"/>
      <c r="T34" s="36"/>
      <c r="U34" s="37"/>
      <c r="V34" s="38"/>
    </row>
    <row r="35" spans="2:22" ht="14.55" customHeight="1" x14ac:dyDescent="0.2">
      <c r="D35" s="6" t="s">
        <v>359</v>
      </c>
      <c r="J35" s="7"/>
      <c r="K35" s="26"/>
      <c r="L35" s="6">
        <v>10</v>
      </c>
      <c r="M35" s="418"/>
      <c r="N35" s="418"/>
      <c r="O35" s="416"/>
      <c r="P35" s="417"/>
      <c r="S35" s="39"/>
      <c r="T35" s="40"/>
      <c r="U35" s="41"/>
      <c r="V35" s="42"/>
    </row>
    <row r="36" spans="2:22" ht="14.55" customHeight="1" x14ac:dyDescent="0.2">
      <c r="B36" s="11"/>
      <c r="D36" s="6" t="s">
        <v>360</v>
      </c>
      <c r="J36" s="7"/>
      <c r="K36" s="26"/>
      <c r="M36" s="419"/>
      <c r="N36" s="419"/>
      <c r="O36" s="421"/>
      <c r="P36" s="422"/>
      <c r="S36" s="441"/>
      <c r="T36" s="442"/>
      <c r="U36" s="445"/>
      <c r="V36" s="446"/>
    </row>
    <row r="37" spans="2:22" ht="14.55" customHeight="1" x14ac:dyDescent="0.2">
      <c r="B37" s="15"/>
      <c r="C37" s="15"/>
      <c r="D37" s="6" t="s">
        <v>361</v>
      </c>
      <c r="H37" s="15"/>
      <c r="M37" s="420"/>
      <c r="N37" s="420"/>
      <c r="O37" s="423"/>
      <c r="P37" s="424"/>
      <c r="S37" s="443"/>
      <c r="T37" s="444"/>
      <c r="U37" s="300"/>
      <c r="V37" s="447"/>
    </row>
    <row r="38" spans="2:22" ht="14.55" customHeight="1" x14ac:dyDescent="0.2">
      <c r="B38" s="19"/>
      <c r="C38" s="19"/>
      <c r="D38" s="19"/>
      <c r="E38" s="19"/>
      <c r="G38" s="19"/>
      <c r="H38" s="19"/>
      <c r="J38" s="7"/>
    </row>
    <row r="39" spans="2:22" ht="14.55" customHeight="1" x14ac:dyDescent="0.2">
      <c r="B39" s="19" t="s">
        <v>362</v>
      </c>
      <c r="C39" s="20"/>
      <c r="D39" s="15" t="s">
        <v>363</v>
      </c>
      <c r="E39" s="15"/>
      <c r="G39" s="15"/>
      <c r="H39" s="15"/>
      <c r="J39" s="7"/>
      <c r="L39" s="363" t="s">
        <v>364</v>
      </c>
      <c r="M39" s="363"/>
      <c r="N39" s="363"/>
      <c r="O39" s="448"/>
      <c r="P39" s="448"/>
      <c r="Q39" s="448"/>
      <c r="R39" s="363" t="s">
        <v>365</v>
      </c>
      <c r="S39" s="363"/>
      <c r="T39" s="448"/>
      <c r="U39" s="448"/>
      <c r="V39" s="448"/>
    </row>
    <row r="40" spans="2:22" ht="14.55" customHeight="1" x14ac:dyDescent="0.2">
      <c r="B40" s="6" t="s">
        <v>235</v>
      </c>
      <c r="D40" s="6" t="s">
        <v>236</v>
      </c>
      <c r="I40" s="7"/>
      <c r="J40" s="7"/>
      <c r="L40" s="363"/>
      <c r="M40" s="363"/>
      <c r="N40" s="363"/>
      <c r="O40" s="449"/>
      <c r="P40" s="449"/>
      <c r="Q40" s="449"/>
      <c r="R40" s="363"/>
      <c r="S40" s="363"/>
      <c r="T40" s="449"/>
      <c r="U40" s="449"/>
      <c r="V40" s="449"/>
    </row>
    <row r="41" spans="2:22" ht="14.55" customHeight="1" x14ac:dyDescent="0.2">
      <c r="P41" s="31" t="s">
        <v>366</v>
      </c>
      <c r="Q41" s="31"/>
      <c r="R41" s="31"/>
      <c r="S41" s="31"/>
    </row>
    <row r="44" spans="2:22" ht="14.55" customHeight="1" x14ac:dyDescent="0.2">
      <c r="I44" s="31"/>
    </row>
    <row r="45" spans="2:22" ht="14.55" customHeight="1" x14ac:dyDescent="0.2">
      <c r="I45" s="31"/>
    </row>
    <row r="46" spans="2:22" ht="14.55" customHeight="1" x14ac:dyDescent="0.2">
      <c r="E46" s="12"/>
    </row>
    <row r="47" spans="2:22" ht="14.55" customHeight="1" x14ac:dyDescent="0.2">
      <c r="B47" s="13"/>
    </row>
    <row r="48" spans="2:22" ht="14.55" customHeight="1" x14ac:dyDescent="0.2">
      <c r="B48" s="13"/>
      <c r="C48" s="13"/>
      <c r="D48" s="13"/>
      <c r="E48" s="13"/>
      <c r="F48" s="13"/>
      <c r="G48" s="13"/>
      <c r="H48" s="13"/>
    </row>
    <row r="49" spans="3:3" ht="14.55" customHeight="1" x14ac:dyDescent="0.2">
      <c r="C49" s="21"/>
    </row>
  </sheetData>
  <mergeCells count="84">
    <mergeCell ref="B7:J8"/>
    <mergeCell ref="O33:P34"/>
    <mergeCell ref="S32:T33"/>
    <mergeCell ref="U32:V33"/>
    <mergeCell ref="L39:N40"/>
    <mergeCell ref="O39:Q40"/>
    <mergeCell ref="R39:S40"/>
    <mergeCell ref="T39:V40"/>
    <mergeCell ref="U30:V31"/>
    <mergeCell ref="O36:P37"/>
    <mergeCell ref="S36:T37"/>
    <mergeCell ref="U36:V37"/>
    <mergeCell ref="O24:P25"/>
    <mergeCell ref="O27:P28"/>
    <mergeCell ref="N35:N37"/>
    <mergeCell ref="S8:S10"/>
    <mergeCell ref="M1:U2"/>
    <mergeCell ref="M4:N5"/>
    <mergeCell ref="O4:P5"/>
    <mergeCell ref="S4:T5"/>
    <mergeCell ref="U4:V5"/>
    <mergeCell ref="N6:N7"/>
    <mergeCell ref="N8:N10"/>
    <mergeCell ref="N11:N13"/>
    <mergeCell ref="N14:N16"/>
    <mergeCell ref="O11:P11"/>
    <mergeCell ref="O6:P6"/>
    <mergeCell ref="O12:P13"/>
    <mergeCell ref="O15:P16"/>
    <mergeCell ref="N17:N19"/>
    <mergeCell ref="O35:P35"/>
    <mergeCell ref="M8:M10"/>
    <mergeCell ref="M11:M13"/>
    <mergeCell ref="M14:M16"/>
    <mergeCell ref="M17:M19"/>
    <mergeCell ref="M20:M22"/>
    <mergeCell ref="M23:M25"/>
    <mergeCell ref="M26:M28"/>
    <mergeCell ref="M29:M31"/>
    <mergeCell ref="M32:M34"/>
    <mergeCell ref="M35:M37"/>
    <mergeCell ref="N20:N22"/>
    <mergeCell ref="N23:N25"/>
    <mergeCell ref="N26:N28"/>
    <mergeCell ref="N29:N31"/>
    <mergeCell ref="N32:N34"/>
    <mergeCell ref="O26:P26"/>
    <mergeCell ref="O29:P29"/>
    <mergeCell ref="S30:T30"/>
    <mergeCell ref="S31:T31"/>
    <mergeCell ref="O32:P32"/>
    <mergeCell ref="O30:P31"/>
    <mergeCell ref="U17:V17"/>
    <mergeCell ref="O20:P20"/>
    <mergeCell ref="U20:V20"/>
    <mergeCell ref="O23:P23"/>
    <mergeCell ref="T17:T19"/>
    <mergeCell ref="T20:T22"/>
    <mergeCell ref="U21:V22"/>
    <mergeCell ref="U18:V19"/>
    <mergeCell ref="S17:S19"/>
    <mergeCell ref="S20:S22"/>
    <mergeCell ref="O21:P22"/>
    <mergeCell ref="O18:P19"/>
    <mergeCell ref="O17:P17"/>
    <mergeCell ref="U11:V11"/>
    <mergeCell ref="O14:P14"/>
    <mergeCell ref="U14:V14"/>
    <mergeCell ref="H15:I15"/>
    <mergeCell ref="T11:T13"/>
    <mergeCell ref="T14:T16"/>
    <mergeCell ref="U12:V13"/>
    <mergeCell ref="U15:V16"/>
    <mergeCell ref="S11:S13"/>
    <mergeCell ref="S14:S16"/>
    <mergeCell ref="U6:V6"/>
    <mergeCell ref="O7:P7"/>
    <mergeCell ref="U7:V7"/>
    <mergeCell ref="O8:P8"/>
    <mergeCell ref="U8:V8"/>
    <mergeCell ref="T6:T7"/>
    <mergeCell ref="T8:T10"/>
    <mergeCell ref="U9:V10"/>
    <mergeCell ref="O9:P10"/>
  </mergeCells>
  <phoneticPr fontId="32"/>
  <printOptions horizontalCentered="1" verticalCentered="1"/>
  <pageMargins left="0.196850393700787" right="0" top="0.196850393700787" bottom="0" header="0.511811023622047" footer="0.511811023622047"/>
  <pageSetup paperSize="9" scale="9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57"/>
  <sheetViews>
    <sheetView view="pageBreakPreview" zoomScaleNormal="100" zoomScaleSheetLayoutView="100" workbookViewId="0">
      <selection activeCell="B3" sqref="B3:I4"/>
    </sheetView>
  </sheetViews>
  <sheetFormatPr defaultColWidth="9" defaultRowHeight="12.9" customHeight="1" x14ac:dyDescent="0.2"/>
  <cols>
    <col min="1" max="1" width="6.21875" style="43" customWidth="1"/>
    <col min="2" max="9" width="9" style="43"/>
    <col min="10" max="10" width="6" style="43" customWidth="1"/>
    <col min="11" max="11" width="5.21875" style="43" customWidth="1"/>
    <col min="12" max="12" width="13.77734375" style="11" customWidth="1"/>
    <col min="13" max="13" width="4.77734375" style="11" customWidth="1"/>
    <col min="14" max="14" width="16.77734375" style="11" customWidth="1"/>
    <col min="15" max="15" width="9.77734375" style="11" customWidth="1"/>
    <col min="16" max="16" width="20.77734375" style="11" customWidth="1"/>
    <col min="17" max="17" width="5.77734375" style="11" customWidth="1"/>
    <col min="18" max="16384" width="9" style="43"/>
  </cols>
  <sheetData>
    <row r="1" spans="1:17" ht="12.9" customHeight="1" x14ac:dyDescent="0.2">
      <c r="A1" s="15"/>
      <c r="B1" s="15"/>
      <c r="C1" s="15"/>
      <c r="D1" s="15"/>
      <c r="E1" s="363" t="s">
        <v>194</v>
      </c>
      <c r="F1" s="363"/>
      <c r="G1" s="363"/>
      <c r="H1" s="363"/>
      <c r="I1" s="363"/>
      <c r="J1" s="15"/>
      <c r="K1" s="15"/>
      <c r="L1" s="389" t="s">
        <v>367</v>
      </c>
      <c r="M1" s="389"/>
      <c r="N1" s="389"/>
      <c r="O1" s="389"/>
      <c r="P1" s="389"/>
      <c r="Q1" s="389"/>
    </row>
    <row r="2" spans="1:17" ht="12.9" customHeight="1" x14ac:dyDescent="0.2">
      <c r="A2" s="15"/>
      <c r="B2" s="15"/>
      <c r="C2" s="15"/>
      <c r="D2" s="15"/>
      <c r="E2" s="363" t="s">
        <v>170</v>
      </c>
      <c r="F2" s="363"/>
      <c r="G2" s="363"/>
      <c r="H2" s="363"/>
      <c r="I2" s="363"/>
      <c r="J2" s="15"/>
      <c r="K2" s="15"/>
      <c r="L2" s="389"/>
      <c r="M2" s="389"/>
      <c r="N2" s="389"/>
      <c r="O2" s="389"/>
      <c r="P2" s="389"/>
      <c r="Q2" s="389"/>
    </row>
    <row r="3" spans="1:17" ht="12.9" customHeight="1" x14ac:dyDescent="0.2">
      <c r="A3" s="15"/>
      <c r="B3" s="458" t="s">
        <v>368</v>
      </c>
      <c r="C3" s="458"/>
      <c r="D3" s="458"/>
      <c r="E3" s="458"/>
      <c r="F3" s="458"/>
      <c r="G3" s="458"/>
      <c r="H3" s="458"/>
      <c r="I3" s="458"/>
      <c r="J3" s="15"/>
      <c r="K3" s="15"/>
      <c r="L3" s="11" t="s">
        <v>369</v>
      </c>
    </row>
    <row r="4" spans="1:17" ht="12.9" customHeight="1" x14ac:dyDescent="0.2">
      <c r="A4" s="15"/>
      <c r="B4" s="458"/>
      <c r="C4" s="458"/>
      <c r="D4" s="458"/>
      <c r="E4" s="458"/>
      <c r="F4" s="458"/>
      <c r="G4" s="458"/>
      <c r="H4" s="458"/>
      <c r="I4" s="458"/>
      <c r="J4" s="15"/>
      <c r="K4" s="15"/>
      <c r="L4" s="55" t="s">
        <v>210</v>
      </c>
      <c r="M4" s="364" t="s">
        <v>244</v>
      </c>
      <c r="N4" s="452"/>
      <c r="O4" s="365"/>
      <c r="P4" s="364" t="s">
        <v>244</v>
      </c>
      <c r="Q4" s="365"/>
    </row>
    <row r="5" spans="1:17" ht="12.9" customHeight="1" x14ac:dyDescent="0.2">
      <c r="A5" s="15"/>
      <c r="B5" s="15"/>
      <c r="C5" s="44"/>
      <c r="D5" s="15"/>
      <c r="E5" s="15"/>
      <c r="F5" s="15"/>
      <c r="G5" s="15"/>
      <c r="H5" s="15"/>
      <c r="I5" s="15"/>
      <c r="J5" s="15"/>
      <c r="K5" s="15"/>
      <c r="L5" s="412" t="s">
        <v>288</v>
      </c>
      <c r="M5" s="379" t="s">
        <v>246</v>
      </c>
      <c r="N5" s="456"/>
      <c r="O5" s="380"/>
      <c r="P5" s="379" t="s">
        <v>247</v>
      </c>
      <c r="Q5" s="380"/>
    </row>
    <row r="6" spans="1:17" ht="12.9" customHeight="1" x14ac:dyDescent="0.2">
      <c r="A6" s="15"/>
      <c r="B6" s="15"/>
      <c r="C6" s="15"/>
      <c r="D6" s="15"/>
      <c r="E6" s="15"/>
      <c r="F6" s="15"/>
      <c r="G6" s="15"/>
      <c r="H6" s="15"/>
      <c r="I6" s="15"/>
      <c r="J6" s="15"/>
      <c r="K6" s="15"/>
      <c r="L6" s="413"/>
      <c r="M6" s="381"/>
      <c r="N6" s="457"/>
      <c r="O6" s="382"/>
      <c r="P6" s="381"/>
      <c r="Q6" s="382"/>
    </row>
    <row r="7" spans="1:17" ht="12.9" customHeight="1" x14ac:dyDescent="0.2">
      <c r="A7" s="15"/>
      <c r="B7" s="15" t="s">
        <v>248</v>
      </c>
      <c r="C7" s="15"/>
      <c r="D7" s="15"/>
      <c r="E7" s="15"/>
      <c r="F7" s="15"/>
      <c r="G7" s="15"/>
      <c r="H7" s="15"/>
      <c r="I7" s="15"/>
      <c r="J7" s="15"/>
      <c r="K7" s="15"/>
      <c r="L7" s="370"/>
      <c r="M7" s="453"/>
      <c r="N7" s="454"/>
      <c r="O7" s="455"/>
      <c r="P7" s="366"/>
      <c r="Q7" s="367"/>
    </row>
    <row r="8" spans="1:17" ht="12.9" customHeight="1" x14ac:dyDescent="0.2">
      <c r="A8" s="15"/>
      <c r="B8" s="15" t="s">
        <v>370</v>
      </c>
      <c r="C8" s="15"/>
      <c r="D8" s="15"/>
      <c r="E8" s="15"/>
      <c r="F8" s="15"/>
      <c r="G8" s="15"/>
      <c r="H8" s="15"/>
      <c r="I8" s="15"/>
      <c r="J8" s="15"/>
      <c r="K8" s="15"/>
      <c r="L8" s="371"/>
      <c r="M8" s="294"/>
      <c r="N8" s="295"/>
      <c r="O8" s="462"/>
      <c r="P8" s="383"/>
      <c r="Q8" s="384"/>
    </row>
    <row r="9" spans="1:17" ht="12.9" customHeight="1" x14ac:dyDescent="0.2">
      <c r="A9" s="15"/>
      <c r="B9" s="15"/>
      <c r="C9" s="15"/>
      <c r="D9" s="15"/>
      <c r="E9" s="15"/>
      <c r="F9" s="15"/>
      <c r="G9" s="15"/>
      <c r="H9" s="15"/>
      <c r="I9" s="15"/>
      <c r="J9" s="15"/>
      <c r="K9" s="15"/>
      <c r="L9" s="371"/>
      <c r="M9" s="297"/>
      <c r="N9" s="298"/>
      <c r="O9" s="463"/>
      <c r="P9" s="385"/>
      <c r="Q9" s="386"/>
    </row>
    <row r="10" spans="1:17" ht="12.9" customHeight="1" x14ac:dyDescent="0.2">
      <c r="A10" s="15"/>
      <c r="B10" s="15" t="s">
        <v>200</v>
      </c>
      <c r="C10" s="98" t="s">
        <v>371</v>
      </c>
      <c r="D10" s="15"/>
      <c r="E10" s="15"/>
      <c r="F10" s="15"/>
      <c r="G10" s="15"/>
      <c r="H10" s="15"/>
      <c r="I10" s="15"/>
      <c r="J10" s="15"/>
      <c r="K10" s="15"/>
      <c r="L10" s="371"/>
      <c r="M10" s="297"/>
      <c r="N10" s="298"/>
      <c r="O10" s="463"/>
      <c r="P10" s="385"/>
      <c r="Q10" s="386"/>
    </row>
    <row r="11" spans="1:17" ht="12.9" customHeight="1" x14ac:dyDescent="0.2">
      <c r="A11" s="15"/>
      <c r="B11" s="15"/>
      <c r="C11" s="15"/>
      <c r="D11" s="15"/>
      <c r="E11" s="15"/>
      <c r="F11" s="15"/>
      <c r="G11" s="15"/>
      <c r="H11" s="15"/>
      <c r="I11" s="15"/>
      <c r="J11" s="15"/>
      <c r="K11" s="15"/>
      <c r="L11" s="371"/>
      <c r="M11" s="459"/>
      <c r="N11" s="460"/>
      <c r="O11" s="461"/>
      <c r="P11" s="459"/>
      <c r="Q11" s="461"/>
    </row>
    <row r="12" spans="1:17" ht="12.9" customHeight="1" x14ac:dyDescent="0.2">
      <c r="A12" s="15"/>
      <c r="B12" s="15" t="s">
        <v>203</v>
      </c>
      <c r="C12" s="15" t="s">
        <v>291</v>
      </c>
      <c r="D12" s="15"/>
      <c r="E12" s="15"/>
      <c r="F12" s="15"/>
      <c r="G12" s="15"/>
      <c r="H12" s="15"/>
      <c r="I12" s="15"/>
      <c r="J12" s="15"/>
      <c r="K12" s="15"/>
      <c r="L12" s="371"/>
      <c r="M12" s="297"/>
      <c r="N12" s="298"/>
      <c r="O12" s="463"/>
      <c r="P12" s="383"/>
      <c r="Q12" s="384"/>
    </row>
    <row r="13" spans="1:17" ht="12.9" customHeight="1" x14ac:dyDescent="0.2">
      <c r="A13" s="15"/>
      <c r="B13" s="15"/>
      <c r="C13" s="15"/>
      <c r="D13" s="15"/>
      <c r="E13" s="15"/>
      <c r="F13" s="15"/>
      <c r="G13" s="15"/>
      <c r="H13" s="15"/>
      <c r="I13" s="15"/>
      <c r="J13" s="15"/>
      <c r="K13" s="15"/>
      <c r="L13" s="371"/>
      <c r="M13" s="297"/>
      <c r="N13" s="298"/>
      <c r="O13" s="463"/>
      <c r="P13" s="385"/>
      <c r="Q13" s="386"/>
    </row>
    <row r="14" spans="1:17" ht="12.9" customHeight="1" x14ac:dyDescent="0.2">
      <c r="A14" s="15"/>
      <c r="B14" s="15" t="s">
        <v>206</v>
      </c>
      <c r="C14" s="15" t="s">
        <v>194</v>
      </c>
      <c r="D14" s="15"/>
      <c r="E14" s="15"/>
      <c r="F14" s="15"/>
      <c r="G14" s="15"/>
      <c r="H14" s="15"/>
      <c r="I14" s="15"/>
      <c r="J14" s="15"/>
      <c r="K14" s="15"/>
      <c r="L14" s="372"/>
      <c r="M14" s="300"/>
      <c r="N14" s="301"/>
      <c r="O14" s="447"/>
      <c r="P14" s="392"/>
      <c r="Q14" s="393"/>
    </row>
    <row r="15" spans="1:17" ht="12.9" customHeight="1" x14ac:dyDescent="0.2">
      <c r="A15" s="15"/>
      <c r="B15" s="15"/>
      <c r="C15" s="15"/>
      <c r="D15" s="15"/>
      <c r="E15" s="15"/>
      <c r="F15" s="15"/>
      <c r="G15" s="15"/>
      <c r="H15" s="15"/>
      <c r="I15" s="15"/>
      <c r="J15" s="15"/>
      <c r="K15" s="15"/>
      <c r="L15" s="370"/>
      <c r="M15" s="453"/>
      <c r="N15" s="454"/>
      <c r="O15" s="455"/>
      <c r="P15" s="366"/>
      <c r="Q15" s="367"/>
    </row>
    <row r="16" spans="1:17" ht="12.9" customHeight="1" x14ac:dyDescent="0.2">
      <c r="A16" s="15"/>
      <c r="B16" s="15" t="s">
        <v>207</v>
      </c>
      <c r="C16" s="15" t="s">
        <v>208</v>
      </c>
      <c r="D16" s="15"/>
      <c r="E16" s="15"/>
      <c r="F16" s="15"/>
      <c r="G16" s="15"/>
      <c r="H16" s="15"/>
      <c r="I16" s="15"/>
      <c r="J16" s="15"/>
      <c r="K16" s="15"/>
      <c r="L16" s="371"/>
      <c r="M16" s="294"/>
      <c r="N16" s="295"/>
      <c r="O16" s="462"/>
      <c r="P16" s="383"/>
      <c r="Q16" s="384"/>
    </row>
    <row r="17" spans="1:17" ht="12.9" customHeight="1" x14ac:dyDescent="0.2">
      <c r="A17" s="15"/>
      <c r="B17" s="15"/>
      <c r="C17" s="15"/>
      <c r="D17" s="15"/>
      <c r="E17" s="15"/>
      <c r="F17" s="15"/>
      <c r="G17" s="15"/>
      <c r="H17" s="15"/>
      <c r="I17" s="15"/>
      <c r="J17" s="15"/>
      <c r="K17" s="15"/>
      <c r="L17" s="371"/>
      <c r="M17" s="297"/>
      <c r="N17" s="298"/>
      <c r="O17" s="463"/>
      <c r="P17" s="385"/>
      <c r="Q17" s="386"/>
    </row>
    <row r="18" spans="1:17" ht="12.9" customHeight="1" x14ac:dyDescent="0.2">
      <c r="A18" s="15"/>
      <c r="B18" s="15" t="s">
        <v>342</v>
      </c>
      <c r="C18" s="15" t="s">
        <v>343</v>
      </c>
      <c r="D18" s="15"/>
      <c r="E18" s="15"/>
      <c r="F18" s="15"/>
      <c r="G18" s="15"/>
      <c r="H18" s="15"/>
      <c r="I18" s="15"/>
      <c r="J18" s="15"/>
      <c r="K18" s="15"/>
      <c r="L18" s="371"/>
      <c r="M18" s="297"/>
      <c r="N18" s="298"/>
      <c r="O18" s="463"/>
      <c r="P18" s="385"/>
      <c r="Q18" s="386"/>
    </row>
    <row r="19" spans="1:17" ht="12.9" customHeight="1" x14ac:dyDescent="0.2">
      <c r="A19" s="15"/>
      <c r="B19" s="15"/>
      <c r="C19" s="15"/>
      <c r="D19" s="15"/>
      <c r="E19" s="15"/>
      <c r="F19" s="15"/>
      <c r="G19" s="15"/>
      <c r="H19" s="15"/>
      <c r="I19" s="15"/>
      <c r="J19" s="15"/>
      <c r="K19" s="15"/>
      <c r="L19" s="371"/>
      <c r="M19" s="459"/>
      <c r="N19" s="460"/>
      <c r="O19" s="461"/>
      <c r="P19" s="459"/>
      <c r="Q19" s="461"/>
    </row>
    <row r="20" spans="1:17" ht="12.9" customHeight="1" x14ac:dyDescent="0.2">
      <c r="A20" s="15"/>
      <c r="B20" s="15" t="s">
        <v>217</v>
      </c>
      <c r="C20" s="15" t="s">
        <v>372</v>
      </c>
      <c r="D20" s="15"/>
      <c r="E20" s="15"/>
      <c r="F20" s="15"/>
      <c r="G20" s="15"/>
      <c r="H20" s="15"/>
      <c r="I20" s="15"/>
      <c r="J20" s="15"/>
      <c r="K20" s="15"/>
      <c r="L20" s="371"/>
      <c r="M20" s="297"/>
      <c r="N20" s="298"/>
      <c r="O20" s="463"/>
      <c r="P20" s="383"/>
      <c r="Q20" s="384"/>
    </row>
    <row r="21" spans="1:17" ht="12.9" customHeight="1" x14ac:dyDescent="0.2">
      <c r="A21" s="15"/>
      <c r="B21" s="15"/>
      <c r="C21" s="15"/>
      <c r="D21" s="15"/>
      <c r="E21" s="15"/>
      <c r="F21" s="15"/>
      <c r="G21" s="15"/>
      <c r="H21" s="15"/>
      <c r="I21" s="15"/>
      <c r="J21" s="15"/>
      <c r="K21" s="15"/>
      <c r="L21" s="371"/>
      <c r="M21" s="297"/>
      <c r="N21" s="298"/>
      <c r="O21" s="463"/>
      <c r="P21" s="385"/>
      <c r="Q21" s="386"/>
    </row>
    <row r="22" spans="1:17" ht="12.9" customHeight="1" x14ac:dyDescent="0.2">
      <c r="A22" s="15"/>
      <c r="B22" s="45" t="s">
        <v>294</v>
      </c>
      <c r="C22" s="46"/>
      <c r="D22" s="46"/>
      <c r="E22" s="46"/>
      <c r="F22" s="46"/>
      <c r="G22" s="46"/>
      <c r="H22" s="46"/>
      <c r="I22" s="46"/>
      <c r="J22" s="46"/>
      <c r="K22" s="15"/>
      <c r="L22" s="372"/>
      <c r="M22" s="300"/>
      <c r="N22" s="301"/>
      <c r="O22" s="447"/>
      <c r="P22" s="392"/>
      <c r="Q22" s="393"/>
    </row>
    <row r="23" spans="1:17" ht="12.9" customHeight="1" x14ac:dyDescent="0.2">
      <c r="A23" s="15"/>
      <c r="B23" s="15" t="s">
        <v>373</v>
      </c>
      <c r="C23" s="46"/>
      <c r="D23" s="46"/>
      <c r="E23" s="46"/>
      <c r="F23" s="46"/>
      <c r="G23" s="46"/>
      <c r="H23" s="46"/>
      <c r="I23" s="46"/>
      <c r="J23" s="46"/>
      <c r="K23" s="56"/>
      <c r="L23" s="370"/>
      <c r="M23" s="453"/>
      <c r="N23" s="454"/>
      <c r="O23" s="455"/>
      <c r="P23" s="366"/>
      <c r="Q23" s="367"/>
    </row>
    <row r="24" spans="1:17" ht="12.9" customHeight="1" x14ac:dyDescent="0.2">
      <c r="A24" s="15"/>
      <c r="B24" s="43" t="s">
        <v>296</v>
      </c>
      <c r="C24" s="16"/>
      <c r="D24" s="15"/>
      <c r="E24" s="15"/>
      <c r="F24" s="15"/>
      <c r="G24" s="15"/>
      <c r="H24" s="15"/>
      <c r="I24" s="15"/>
      <c r="J24" s="15"/>
      <c r="K24" s="56"/>
      <c r="L24" s="371"/>
      <c r="M24" s="294"/>
      <c r="N24" s="295"/>
      <c r="O24" s="462"/>
      <c r="P24" s="383"/>
      <c r="Q24" s="384"/>
    </row>
    <row r="25" spans="1:17" ht="12.9" customHeight="1" x14ac:dyDescent="0.2">
      <c r="A25" s="15"/>
      <c r="B25" s="15" t="s">
        <v>297</v>
      </c>
      <c r="C25" s="15"/>
      <c r="D25" s="15"/>
      <c r="E25" s="15"/>
      <c r="F25" s="15"/>
      <c r="G25" s="15"/>
      <c r="H25" s="15"/>
      <c r="I25" s="15"/>
      <c r="J25" s="15"/>
      <c r="K25" s="15"/>
      <c r="L25" s="371"/>
      <c r="M25" s="297"/>
      <c r="N25" s="298"/>
      <c r="O25" s="463"/>
      <c r="P25" s="385"/>
      <c r="Q25" s="386"/>
    </row>
    <row r="26" spans="1:17" ht="12.9" customHeight="1" x14ac:dyDescent="0.2">
      <c r="A26" s="15"/>
      <c r="B26" s="15"/>
      <c r="C26" s="15"/>
      <c r="D26" s="15"/>
      <c r="E26" s="15"/>
      <c r="F26" s="15"/>
      <c r="G26" s="15"/>
      <c r="H26" s="15"/>
      <c r="I26" s="15"/>
      <c r="J26" s="15"/>
      <c r="K26" s="15"/>
      <c r="L26" s="371"/>
      <c r="M26" s="297"/>
      <c r="N26" s="298"/>
      <c r="O26" s="463"/>
      <c r="P26" s="385"/>
      <c r="Q26" s="386"/>
    </row>
    <row r="27" spans="1:17" ht="12.9" customHeight="1" x14ac:dyDescent="0.2">
      <c r="A27" s="15"/>
      <c r="B27" s="15" t="s">
        <v>252</v>
      </c>
      <c r="C27" s="15" t="s">
        <v>374</v>
      </c>
      <c r="D27" s="15"/>
      <c r="E27" s="15"/>
      <c r="F27" s="15"/>
      <c r="G27" s="15"/>
      <c r="H27" s="15"/>
      <c r="I27" s="15"/>
      <c r="J27" s="15"/>
      <c r="K27" s="15"/>
      <c r="L27" s="371"/>
      <c r="M27" s="459"/>
      <c r="N27" s="460"/>
      <c r="O27" s="461"/>
      <c r="P27" s="459"/>
      <c r="Q27" s="461"/>
    </row>
    <row r="28" spans="1:17" ht="12.9" customHeight="1" x14ac:dyDescent="0.2">
      <c r="A28" s="15"/>
      <c r="B28" s="15"/>
      <c r="C28" s="15"/>
      <c r="D28" s="15"/>
      <c r="E28" s="15"/>
      <c r="F28" s="15"/>
      <c r="G28" s="15"/>
      <c r="H28" s="15"/>
      <c r="I28" s="15"/>
      <c r="J28" s="15"/>
      <c r="K28" s="15"/>
      <c r="L28" s="371"/>
      <c r="M28" s="297"/>
      <c r="N28" s="298"/>
      <c r="O28" s="463"/>
      <c r="P28" s="383"/>
      <c r="Q28" s="384"/>
    </row>
    <row r="29" spans="1:17" ht="12.9" customHeight="1" x14ac:dyDescent="0.2">
      <c r="A29" s="15"/>
      <c r="B29" s="15" t="s">
        <v>223</v>
      </c>
      <c r="C29" s="15" t="s">
        <v>222</v>
      </c>
      <c r="D29" s="15"/>
      <c r="E29" s="15"/>
      <c r="F29" s="15"/>
      <c r="G29" s="15"/>
      <c r="H29" s="15"/>
      <c r="I29" s="15"/>
      <c r="J29" s="15"/>
      <c r="K29" s="15"/>
      <c r="L29" s="371"/>
      <c r="M29" s="297"/>
      <c r="N29" s="298"/>
      <c r="O29" s="463"/>
      <c r="P29" s="385"/>
      <c r="Q29" s="386"/>
    </row>
    <row r="30" spans="1:17" ht="12.9" customHeight="1" x14ac:dyDescent="0.2">
      <c r="A30" s="15"/>
      <c r="B30" s="15"/>
      <c r="C30" s="15"/>
      <c r="D30" s="15"/>
      <c r="E30" s="15"/>
      <c r="F30" s="15"/>
      <c r="G30" s="15"/>
      <c r="H30" s="15"/>
      <c r="I30" s="15"/>
      <c r="J30" s="15"/>
      <c r="K30" s="15"/>
      <c r="L30" s="372"/>
      <c r="M30" s="300"/>
      <c r="N30" s="301"/>
      <c r="O30" s="447"/>
      <c r="P30" s="392"/>
      <c r="Q30" s="393"/>
    </row>
    <row r="31" spans="1:17" ht="12.9" customHeight="1" x14ac:dyDescent="0.2">
      <c r="A31" s="15"/>
      <c r="B31" s="15"/>
      <c r="C31" s="15" t="s">
        <v>299</v>
      </c>
      <c r="D31" s="15"/>
      <c r="E31" s="15"/>
      <c r="F31" s="15"/>
      <c r="G31" s="15"/>
      <c r="H31" s="15"/>
      <c r="I31" s="15"/>
      <c r="J31" s="15"/>
      <c r="K31" s="15"/>
      <c r="L31" s="370"/>
      <c r="M31" s="453"/>
      <c r="N31" s="454"/>
      <c r="O31" s="455"/>
      <c r="P31" s="366"/>
      <c r="Q31" s="367"/>
    </row>
    <row r="32" spans="1:17" ht="12.9" customHeight="1" x14ac:dyDescent="0.2">
      <c r="A32" s="15"/>
      <c r="B32" s="15"/>
      <c r="C32" s="15"/>
      <c r="D32" s="15"/>
      <c r="E32" s="15"/>
      <c r="F32" s="15"/>
      <c r="G32" s="15"/>
      <c r="H32" s="15"/>
      <c r="I32" s="15"/>
      <c r="J32" s="15"/>
      <c r="K32" s="15"/>
      <c r="L32" s="371"/>
      <c r="M32" s="294"/>
      <c r="N32" s="295"/>
      <c r="O32" s="462"/>
      <c r="P32" s="383"/>
      <c r="Q32" s="384"/>
    </row>
    <row r="33" spans="1:17" ht="12.9" customHeight="1" x14ac:dyDescent="0.2">
      <c r="A33" s="15"/>
      <c r="B33" s="15" t="s">
        <v>260</v>
      </c>
      <c r="C33" s="267" t="s">
        <v>437</v>
      </c>
      <c r="D33" s="15"/>
      <c r="E33" s="15"/>
      <c r="F33" s="15"/>
      <c r="G33" s="15"/>
      <c r="H33" s="15"/>
      <c r="I33" s="15"/>
      <c r="J33" s="15"/>
      <c r="K33" s="15"/>
      <c r="L33" s="371"/>
      <c r="M33" s="297"/>
      <c r="N33" s="298"/>
      <c r="O33" s="463"/>
      <c r="P33" s="385"/>
      <c r="Q33" s="386"/>
    </row>
    <row r="34" spans="1:17" ht="12.9" customHeight="1" x14ac:dyDescent="0.2">
      <c r="A34" s="15"/>
      <c r="B34" s="15"/>
      <c r="C34" s="15"/>
      <c r="D34" s="15"/>
      <c r="E34" s="15"/>
      <c r="F34" s="15"/>
      <c r="G34" s="15"/>
      <c r="H34" s="15"/>
      <c r="I34" s="15"/>
      <c r="J34" s="15"/>
      <c r="K34" s="15"/>
      <c r="L34" s="371"/>
      <c r="M34" s="297"/>
      <c r="N34" s="298"/>
      <c r="O34" s="463"/>
      <c r="P34" s="385"/>
      <c r="Q34" s="386"/>
    </row>
    <row r="35" spans="1:17" ht="12.9" customHeight="1" x14ac:dyDescent="0.2">
      <c r="A35" s="15"/>
      <c r="B35" s="15" t="s">
        <v>262</v>
      </c>
      <c r="C35" s="15" t="s">
        <v>263</v>
      </c>
      <c r="D35" s="15"/>
      <c r="E35" s="15"/>
      <c r="F35" s="15"/>
      <c r="G35" s="15"/>
      <c r="H35" s="15"/>
      <c r="I35" s="15"/>
      <c r="J35" s="15"/>
      <c r="K35" s="15"/>
      <c r="L35" s="371"/>
      <c r="M35" s="459"/>
      <c r="N35" s="460"/>
      <c r="O35" s="461"/>
      <c r="P35" s="459"/>
      <c r="Q35" s="461"/>
    </row>
    <row r="36" spans="1:17" ht="12.9" customHeight="1" x14ac:dyDescent="0.2">
      <c r="A36" s="15"/>
      <c r="B36" s="15"/>
      <c r="C36" s="15"/>
      <c r="D36" s="15"/>
      <c r="E36" s="15"/>
      <c r="F36" s="15"/>
      <c r="G36" s="15"/>
      <c r="H36" s="15"/>
      <c r="I36" s="15"/>
      <c r="J36" s="15"/>
      <c r="K36" s="15"/>
      <c r="L36" s="371"/>
      <c r="M36" s="297"/>
      <c r="N36" s="298"/>
      <c r="O36" s="463"/>
      <c r="P36" s="383"/>
      <c r="Q36" s="384"/>
    </row>
    <row r="37" spans="1:17" ht="12.9" customHeight="1" x14ac:dyDescent="0.2">
      <c r="A37" s="15"/>
      <c r="B37" s="15" t="s">
        <v>264</v>
      </c>
      <c r="C37" s="15" t="s">
        <v>300</v>
      </c>
      <c r="D37" s="15"/>
      <c r="E37" s="15"/>
      <c r="F37" s="15"/>
      <c r="G37" s="15"/>
      <c r="H37" s="15"/>
      <c r="I37" s="15"/>
      <c r="J37" s="15"/>
      <c r="K37" s="15"/>
      <c r="L37" s="371"/>
      <c r="M37" s="297"/>
      <c r="N37" s="298"/>
      <c r="O37" s="463"/>
      <c r="P37" s="385"/>
      <c r="Q37" s="386"/>
    </row>
    <row r="38" spans="1:17" ht="12.9" customHeight="1" x14ac:dyDescent="0.2">
      <c r="A38" s="15"/>
      <c r="B38" s="15"/>
      <c r="C38" s="15"/>
      <c r="D38" s="15"/>
      <c r="E38" s="15"/>
      <c r="F38" s="15"/>
      <c r="G38" s="15"/>
      <c r="H38" s="15"/>
      <c r="I38" s="15"/>
      <c r="J38" s="15"/>
      <c r="K38" s="15"/>
      <c r="L38" s="372"/>
      <c r="M38" s="300"/>
      <c r="N38" s="301"/>
      <c r="O38" s="447"/>
      <c r="P38" s="392"/>
      <c r="Q38" s="393"/>
    </row>
    <row r="39" spans="1:17" ht="12.9" customHeight="1" x14ac:dyDescent="0.2">
      <c r="A39" s="15"/>
      <c r="B39" s="15" t="s">
        <v>228</v>
      </c>
      <c r="C39" s="15" t="s">
        <v>375</v>
      </c>
      <c r="D39" s="15"/>
      <c r="E39" s="15"/>
      <c r="F39" s="15"/>
      <c r="G39" s="15"/>
      <c r="H39" s="15"/>
      <c r="I39" s="15"/>
      <c r="J39" s="15"/>
      <c r="K39" s="15"/>
      <c r="L39" s="370"/>
      <c r="M39" s="453"/>
      <c r="N39" s="454"/>
      <c r="O39" s="455"/>
      <c r="P39" s="366"/>
      <c r="Q39" s="367"/>
    </row>
    <row r="40" spans="1:17" ht="12.9" customHeight="1" x14ac:dyDescent="0.2">
      <c r="A40" s="15"/>
      <c r="B40" s="15"/>
      <c r="C40" s="15"/>
      <c r="D40" s="15"/>
      <c r="E40" s="15"/>
      <c r="F40" s="15"/>
      <c r="G40" s="15"/>
      <c r="H40" s="15"/>
      <c r="I40" s="15"/>
      <c r="J40" s="15"/>
      <c r="K40" s="15"/>
      <c r="L40" s="371"/>
      <c r="M40" s="294"/>
      <c r="N40" s="295"/>
      <c r="O40" s="462"/>
      <c r="P40" s="383"/>
      <c r="Q40" s="384"/>
    </row>
    <row r="41" spans="1:17" ht="12.9" customHeight="1" x14ac:dyDescent="0.2">
      <c r="A41" s="15"/>
      <c r="B41" s="15" t="s">
        <v>267</v>
      </c>
      <c r="C41" s="15" t="s">
        <v>376</v>
      </c>
      <c r="D41" s="15"/>
      <c r="E41" s="15"/>
      <c r="F41" s="15"/>
      <c r="G41" s="15"/>
      <c r="H41" s="15"/>
      <c r="I41" s="15"/>
      <c r="J41" s="15"/>
      <c r="K41" s="15"/>
      <c r="L41" s="371"/>
      <c r="M41" s="297"/>
      <c r="N41" s="298"/>
      <c r="O41" s="463"/>
      <c r="P41" s="385"/>
      <c r="Q41" s="386"/>
    </row>
    <row r="42" spans="1:17" ht="12.9" customHeight="1" x14ac:dyDescent="0.2">
      <c r="A42" s="15"/>
      <c r="B42" s="15"/>
      <c r="C42" s="15"/>
      <c r="D42" s="15"/>
      <c r="E42" s="15"/>
      <c r="F42" s="15"/>
      <c r="G42" s="15"/>
      <c r="H42" s="15"/>
      <c r="I42" s="15"/>
      <c r="J42" s="15"/>
      <c r="K42" s="15"/>
      <c r="L42" s="371"/>
      <c r="M42" s="297"/>
      <c r="N42" s="298"/>
      <c r="O42" s="463"/>
      <c r="P42" s="385"/>
      <c r="Q42" s="386"/>
    </row>
    <row r="43" spans="1:17" ht="12.9" customHeight="1" x14ac:dyDescent="0.2">
      <c r="A43" s="15"/>
      <c r="B43" s="15" t="s">
        <v>269</v>
      </c>
      <c r="C43" s="15" t="s">
        <v>377</v>
      </c>
      <c r="D43" s="15"/>
      <c r="E43" s="15"/>
      <c r="F43" s="15"/>
      <c r="G43" s="15"/>
      <c r="H43" s="15"/>
      <c r="I43" s="15"/>
      <c r="J43" s="15"/>
      <c r="K43" s="15"/>
      <c r="L43" s="371"/>
      <c r="M43" s="459"/>
      <c r="N43" s="460"/>
      <c r="O43" s="461"/>
      <c r="P43" s="459"/>
      <c r="Q43" s="461"/>
    </row>
    <row r="44" spans="1:17" ht="12.9" customHeight="1" x14ac:dyDescent="0.2">
      <c r="A44" s="15"/>
      <c r="B44" s="15"/>
      <c r="C44" s="47" t="s">
        <v>272</v>
      </c>
      <c r="D44" s="48"/>
      <c r="E44" s="48"/>
      <c r="F44" s="49"/>
      <c r="G44" s="15"/>
      <c r="H44" s="15"/>
      <c r="I44" s="15"/>
      <c r="J44" s="15"/>
      <c r="K44" s="15"/>
      <c r="L44" s="371"/>
      <c r="M44" s="297"/>
      <c r="N44" s="298"/>
      <c r="O44" s="463"/>
      <c r="P44" s="383"/>
      <c r="Q44" s="384"/>
    </row>
    <row r="45" spans="1:17" ht="12.9" customHeight="1" x14ac:dyDescent="0.2">
      <c r="A45" s="15"/>
      <c r="B45" s="15"/>
      <c r="C45" s="50" t="s">
        <v>273</v>
      </c>
      <c r="D45" s="15"/>
      <c r="E45" s="15"/>
      <c r="F45" s="51"/>
      <c r="G45" s="15"/>
      <c r="H45" s="15"/>
      <c r="I45" s="15"/>
      <c r="J45" s="15"/>
      <c r="K45" s="15"/>
      <c r="L45" s="371"/>
      <c r="M45" s="297"/>
      <c r="N45" s="298"/>
      <c r="O45" s="463"/>
      <c r="P45" s="385"/>
      <c r="Q45" s="386"/>
    </row>
    <row r="46" spans="1:17" ht="12.9" customHeight="1" x14ac:dyDescent="0.2">
      <c r="A46" s="15"/>
      <c r="B46" s="15"/>
      <c r="C46" s="50" t="s">
        <v>274</v>
      </c>
      <c r="D46" s="15"/>
      <c r="E46" s="15"/>
      <c r="F46" s="51"/>
      <c r="G46" s="15"/>
      <c r="H46" s="15"/>
      <c r="I46" s="15"/>
      <c r="J46" s="15"/>
      <c r="K46" s="15"/>
      <c r="L46" s="372"/>
      <c r="M46" s="300"/>
      <c r="N46" s="301"/>
      <c r="O46" s="447"/>
      <c r="P46" s="392"/>
      <c r="Q46" s="393"/>
    </row>
    <row r="47" spans="1:17" ht="12.9" customHeight="1" x14ac:dyDescent="0.2">
      <c r="A47" s="15"/>
      <c r="B47" s="15"/>
      <c r="C47" s="50" t="s">
        <v>275</v>
      </c>
      <c r="D47" s="15"/>
      <c r="E47" s="15"/>
      <c r="F47" s="51"/>
      <c r="G47" s="15"/>
      <c r="H47" s="15"/>
      <c r="I47" s="15"/>
      <c r="J47" s="15"/>
      <c r="K47" s="15"/>
      <c r="L47" s="11" t="s">
        <v>276</v>
      </c>
      <c r="P47" s="57"/>
      <c r="Q47" s="60" t="s">
        <v>378</v>
      </c>
    </row>
    <row r="48" spans="1:17" ht="12.9" customHeight="1" x14ac:dyDescent="0.2">
      <c r="A48" s="15"/>
      <c r="B48" s="15"/>
      <c r="C48" s="52"/>
      <c r="D48" s="53"/>
      <c r="E48" s="53"/>
      <c r="F48" s="54"/>
      <c r="G48" s="15"/>
      <c r="H48" s="15"/>
      <c r="I48" s="15"/>
      <c r="J48" s="15"/>
      <c r="K48" s="15"/>
      <c r="L48" s="6"/>
      <c r="M48" s="397"/>
      <c r="N48" s="397"/>
      <c r="O48" s="58"/>
      <c r="P48" s="395"/>
      <c r="Q48" s="395"/>
    </row>
    <row r="49" spans="1:17" ht="12.9" customHeight="1" x14ac:dyDescent="0.2">
      <c r="A49" s="15"/>
      <c r="B49" s="15"/>
      <c r="C49" s="15"/>
      <c r="D49" s="15"/>
      <c r="E49" s="15"/>
      <c r="F49" s="15"/>
      <c r="G49" s="15"/>
      <c r="H49" s="15"/>
      <c r="I49" s="15"/>
      <c r="J49" s="15"/>
      <c r="K49" s="15"/>
      <c r="L49" s="30" t="s">
        <v>278</v>
      </c>
      <c r="M49" s="398"/>
      <c r="N49" s="398"/>
      <c r="O49" s="59" t="s">
        <v>279</v>
      </c>
      <c r="P49" s="396"/>
      <c r="Q49" s="396"/>
    </row>
    <row r="50" spans="1:17" ht="12.9" customHeight="1" x14ac:dyDescent="0.2">
      <c r="A50" s="15"/>
      <c r="B50" s="15" t="s">
        <v>232</v>
      </c>
      <c r="C50" s="6" t="s">
        <v>233</v>
      </c>
      <c r="D50" s="15"/>
      <c r="E50" s="15"/>
      <c r="F50" s="15"/>
      <c r="G50" s="15"/>
      <c r="H50" s="15"/>
      <c r="I50" s="15"/>
      <c r="J50" s="15"/>
      <c r="K50" s="15"/>
      <c r="L50" s="6"/>
      <c r="M50" s="403"/>
      <c r="N50" s="403"/>
      <c r="O50" s="404"/>
      <c r="P50" s="403"/>
      <c r="Q50" s="403"/>
    </row>
    <row r="51" spans="1:17" ht="12.9" customHeight="1" x14ac:dyDescent="0.2">
      <c r="A51" s="15"/>
      <c r="B51" s="15"/>
      <c r="C51" s="15"/>
      <c r="D51" s="15"/>
      <c r="E51" s="15" t="s">
        <v>280</v>
      </c>
      <c r="F51" s="15"/>
      <c r="G51" s="15"/>
      <c r="H51" s="15"/>
      <c r="I51" s="15"/>
      <c r="J51" s="15"/>
      <c r="K51" s="15"/>
      <c r="L51" s="30" t="s">
        <v>281</v>
      </c>
      <c r="M51" s="405"/>
      <c r="N51" s="405"/>
      <c r="O51" s="405"/>
      <c r="P51" s="405"/>
      <c r="Q51" s="405"/>
    </row>
    <row r="52" spans="1:17" ht="12.9" customHeight="1" x14ac:dyDescent="0.2">
      <c r="A52" s="15"/>
      <c r="B52" s="15"/>
      <c r="C52" s="15"/>
      <c r="D52" s="15"/>
      <c r="E52" s="15"/>
      <c r="F52" s="15"/>
      <c r="G52" s="15"/>
      <c r="H52" s="15"/>
      <c r="I52" s="15"/>
      <c r="J52" s="15"/>
      <c r="K52" s="15"/>
      <c r="L52" s="394" t="s">
        <v>304</v>
      </c>
      <c r="M52" s="6"/>
      <c r="N52" s="406"/>
      <c r="O52" s="407" t="s">
        <v>283</v>
      </c>
      <c r="P52" s="399"/>
      <c r="Q52" s="401" t="s">
        <v>284</v>
      </c>
    </row>
    <row r="53" spans="1:17" ht="12.9" customHeight="1" x14ac:dyDescent="0.2">
      <c r="A53" s="15"/>
      <c r="B53" s="15" t="s">
        <v>235</v>
      </c>
      <c r="C53" s="15" t="s">
        <v>236</v>
      </c>
      <c r="D53" s="15"/>
      <c r="E53" s="15"/>
      <c r="F53" s="15"/>
      <c r="G53" s="15"/>
      <c r="H53" s="15"/>
      <c r="I53" s="15"/>
      <c r="J53" s="15"/>
      <c r="K53" s="15"/>
      <c r="L53" s="394"/>
      <c r="N53" s="396"/>
      <c r="O53" s="408"/>
      <c r="P53" s="400"/>
      <c r="Q53" s="402"/>
    </row>
    <row r="54" spans="1:17" ht="12.9" customHeight="1" x14ac:dyDescent="0.2">
      <c r="A54" s="15"/>
      <c r="B54" s="15"/>
      <c r="C54" s="15"/>
      <c r="D54" s="15"/>
      <c r="E54" s="15"/>
      <c r="F54" s="15"/>
      <c r="G54" s="15"/>
      <c r="H54" s="15"/>
      <c r="I54" s="15"/>
      <c r="J54" s="15"/>
      <c r="K54" s="15"/>
      <c r="L54" s="6"/>
      <c r="M54" s="6"/>
      <c r="N54" s="6"/>
      <c r="O54" s="6"/>
      <c r="P54" s="6"/>
      <c r="Q54" s="6"/>
    </row>
    <row r="55" spans="1:17" ht="12.9" customHeight="1" x14ac:dyDescent="0.2">
      <c r="A55" s="15"/>
      <c r="B55" s="15"/>
      <c r="C55" s="15"/>
      <c r="D55" s="15"/>
      <c r="E55" s="15"/>
      <c r="F55" s="15"/>
      <c r="G55" s="15"/>
      <c r="H55" s="15"/>
      <c r="I55" s="15"/>
      <c r="J55" s="15"/>
      <c r="K55" s="15"/>
    </row>
    <row r="56" spans="1:17" ht="12.9" customHeight="1" x14ac:dyDescent="0.2">
      <c r="B56" s="15"/>
      <c r="C56" s="15"/>
      <c r="D56" s="15"/>
      <c r="E56" s="15"/>
      <c r="F56" s="15"/>
      <c r="G56" s="15"/>
      <c r="H56" s="15"/>
      <c r="I56" s="15"/>
      <c r="J56" s="15"/>
    </row>
    <row r="57" spans="1:17" ht="12.9" customHeight="1" x14ac:dyDescent="0.2">
      <c r="B57" s="15"/>
      <c r="C57" s="15"/>
      <c r="D57" s="15"/>
      <c r="E57" s="15"/>
      <c r="F57" s="15"/>
      <c r="G57" s="15"/>
      <c r="H57" s="15"/>
      <c r="I57" s="15"/>
      <c r="J57" s="15"/>
    </row>
  </sheetData>
  <mergeCells count="62">
    <mergeCell ref="M16:O18"/>
    <mergeCell ref="M20:O22"/>
    <mergeCell ref="P8:Q10"/>
    <mergeCell ref="P12:Q14"/>
    <mergeCell ref="M8:O10"/>
    <mergeCell ref="M12:O14"/>
    <mergeCell ref="M11:O11"/>
    <mergeCell ref="P11:Q11"/>
    <mergeCell ref="M15:O15"/>
    <mergeCell ref="P15:Q15"/>
    <mergeCell ref="M19:O19"/>
    <mergeCell ref="P19:Q19"/>
    <mergeCell ref="P16:Q18"/>
    <mergeCell ref="M24:O26"/>
    <mergeCell ref="M28:O30"/>
    <mergeCell ref="M35:O35"/>
    <mergeCell ref="P35:Q35"/>
    <mergeCell ref="P20:Q22"/>
    <mergeCell ref="N52:N53"/>
    <mergeCell ref="O52:O53"/>
    <mergeCell ref="P52:P53"/>
    <mergeCell ref="Q52:Q53"/>
    <mergeCell ref="P40:Q42"/>
    <mergeCell ref="P44:Q46"/>
    <mergeCell ref="M40:O42"/>
    <mergeCell ref="M44:O46"/>
    <mergeCell ref="M48:N49"/>
    <mergeCell ref="P48:Q49"/>
    <mergeCell ref="M50:Q51"/>
    <mergeCell ref="L15:L22"/>
    <mergeCell ref="L23:L30"/>
    <mergeCell ref="L31:L38"/>
    <mergeCell ref="L39:L46"/>
    <mergeCell ref="L52:L53"/>
    <mergeCell ref="M39:O39"/>
    <mergeCell ref="P39:Q39"/>
    <mergeCell ref="M43:O43"/>
    <mergeCell ref="P43:Q43"/>
    <mergeCell ref="M23:O23"/>
    <mergeCell ref="P23:Q23"/>
    <mergeCell ref="M27:O27"/>
    <mergeCell ref="P27:Q27"/>
    <mergeCell ref="M31:O31"/>
    <mergeCell ref="P31:Q31"/>
    <mergeCell ref="P32:Q34"/>
    <mergeCell ref="P36:Q38"/>
    <mergeCell ref="M32:O34"/>
    <mergeCell ref="M36:O38"/>
    <mergeCell ref="P24:Q26"/>
    <mergeCell ref="P28:Q30"/>
    <mergeCell ref="E1:I1"/>
    <mergeCell ref="E2:I2"/>
    <mergeCell ref="M4:O4"/>
    <mergeCell ref="P4:Q4"/>
    <mergeCell ref="M7:O7"/>
    <mergeCell ref="P7:Q7"/>
    <mergeCell ref="L5:L6"/>
    <mergeCell ref="L7:L14"/>
    <mergeCell ref="M5:O6"/>
    <mergeCell ref="L1:Q2"/>
    <mergeCell ref="B3:I4"/>
    <mergeCell ref="P5:Q6"/>
  </mergeCells>
  <phoneticPr fontId="32"/>
  <printOptions horizontalCentered="1" verticalCentered="1"/>
  <pageMargins left="0" right="0" top="0.196850393700787" bottom="0" header="0.511811023622047" footer="0.511811023622047"/>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46"/>
  <sheetViews>
    <sheetView view="pageBreakPreview" zoomScaleNormal="100" zoomScaleSheetLayoutView="100" workbookViewId="0">
      <selection activeCell="B4" sqref="B4:I5"/>
    </sheetView>
  </sheetViews>
  <sheetFormatPr defaultColWidth="9" defaultRowHeight="14.55" customHeight="1" x14ac:dyDescent="0.2"/>
  <cols>
    <col min="1" max="1" width="5.21875" style="6" customWidth="1"/>
    <col min="2" max="2" width="8.77734375" style="6" customWidth="1"/>
    <col min="3" max="3" width="2.5546875" style="6" customWidth="1"/>
    <col min="4" max="6" width="8.77734375" style="6" customWidth="1"/>
    <col min="7" max="7" width="6.44140625" style="6" customWidth="1"/>
    <col min="8" max="9" width="8.77734375" style="6" customWidth="1"/>
    <col min="10" max="10" width="2.88671875" style="6" customWidth="1"/>
    <col min="11" max="11" width="7.33203125" style="6" customWidth="1"/>
    <col min="12" max="12" width="3.88671875" style="6" customWidth="1"/>
    <col min="13" max="13" width="5.77734375" style="6" customWidth="1"/>
    <col min="14" max="14" width="6.77734375" style="6" customWidth="1"/>
    <col min="15" max="16" width="10.77734375" style="6" customWidth="1"/>
    <col min="17" max="17" width="0.88671875" style="6" customWidth="1"/>
    <col min="18" max="18" width="2.5546875" style="6" customWidth="1"/>
    <col min="19" max="19" width="5.77734375" style="6" customWidth="1"/>
    <col min="20" max="20" width="6.77734375" style="6" customWidth="1"/>
    <col min="21" max="22" width="10.77734375" style="6" customWidth="1"/>
    <col min="23" max="23" width="1.6640625" style="6" customWidth="1"/>
    <col min="24" max="16384" width="9" style="6"/>
  </cols>
  <sheetData>
    <row r="1" spans="1:22" ht="14.55" customHeight="1" x14ac:dyDescent="0.2">
      <c r="G1" s="7"/>
      <c r="H1" s="7"/>
      <c r="J1" s="22" t="s">
        <v>325</v>
      </c>
      <c r="M1" s="431" t="s">
        <v>379</v>
      </c>
      <c r="N1" s="431"/>
      <c r="O1" s="431"/>
      <c r="P1" s="431"/>
      <c r="Q1" s="431"/>
      <c r="R1" s="431"/>
      <c r="S1" s="431"/>
      <c r="T1" s="431"/>
      <c r="U1" s="431"/>
    </row>
    <row r="2" spans="1:22" ht="14.55" customHeight="1" x14ac:dyDescent="0.2">
      <c r="G2" s="7"/>
      <c r="H2" s="7"/>
      <c r="J2" s="22" t="s">
        <v>328</v>
      </c>
      <c r="M2" s="431"/>
      <c r="N2" s="431"/>
      <c r="O2" s="431"/>
      <c r="P2" s="431"/>
      <c r="Q2" s="431"/>
      <c r="R2" s="431"/>
      <c r="S2" s="431"/>
      <c r="T2" s="431"/>
      <c r="U2" s="431"/>
    </row>
    <row r="3" spans="1:22" ht="14.55" customHeight="1" x14ac:dyDescent="0.2">
      <c r="G3" s="7"/>
      <c r="H3" s="7"/>
      <c r="J3" s="22"/>
      <c r="M3" s="23"/>
    </row>
    <row r="4" spans="1:22" ht="14.55" customHeight="1" x14ac:dyDescent="0.2">
      <c r="B4" s="464" t="s">
        <v>380</v>
      </c>
      <c r="C4" s="464"/>
      <c r="D4" s="464"/>
      <c r="E4" s="464"/>
      <c r="F4" s="464"/>
      <c r="G4" s="464"/>
      <c r="H4" s="464"/>
      <c r="I4" s="464"/>
      <c r="J4" s="8"/>
      <c r="K4" s="8"/>
      <c r="M4" s="432" t="s">
        <v>329</v>
      </c>
      <c r="N4" s="433"/>
      <c r="O4" s="436"/>
      <c r="P4" s="437"/>
      <c r="S4" s="432" t="s">
        <v>329</v>
      </c>
      <c r="T4" s="433"/>
      <c r="U4" s="436"/>
      <c r="V4" s="437"/>
    </row>
    <row r="5" spans="1:22" ht="14.55" customHeight="1" x14ac:dyDescent="0.2">
      <c r="A5" s="8"/>
      <c r="B5" s="464"/>
      <c r="C5" s="464"/>
      <c r="D5" s="464"/>
      <c r="E5" s="464"/>
      <c r="F5" s="464"/>
      <c r="G5" s="464"/>
      <c r="H5" s="464"/>
      <c r="I5" s="464"/>
      <c r="J5" s="8"/>
      <c r="K5" s="8"/>
      <c r="M5" s="434"/>
      <c r="N5" s="435"/>
      <c r="O5" s="438"/>
      <c r="P5" s="439"/>
      <c r="S5" s="434"/>
      <c r="T5" s="435"/>
      <c r="U5" s="438"/>
      <c r="V5" s="439"/>
    </row>
    <row r="6" spans="1:22" ht="15" customHeight="1" x14ac:dyDescent="0.2">
      <c r="B6" s="9"/>
      <c r="C6" s="9"/>
      <c r="D6" s="10" t="s">
        <v>381</v>
      </c>
      <c r="E6" s="9"/>
      <c r="F6" s="9"/>
      <c r="G6" s="9"/>
      <c r="H6" s="9"/>
      <c r="M6" s="24" t="s">
        <v>330</v>
      </c>
      <c r="N6" s="24" t="s">
        <v>188</v>
      </c>
      <c r="O6" s="414" t="s">
        <v>332</v>
      </c>
      <c r="P6" s="415"/>
      <c r="S6" s="24" t="s">
        <v>330</v>
      </c>
      <c r="T6" s="24" t="s">
        <v>188</v>
      </c>
      <c r="U6" s="414" t="s">
        <v>332</v>
      </c>
      <c r="V6" s="415"/>
    </row>
    <row r="7" spans="1:22" ht="15" customHeight="1" x14ac:dyDescent="0.2">
      <c r="B7" s="9"/>
      <c r="C7" s="9"/>
      <c r="D7" s="9"/>
      <c r="E7" s="9"/>
      <c r="F7" s="9"/>
      <c r="G7" s="9"/>
      <c r="H7" s="9"/>
      <c r="M7" s="25" t="s">
        <v>334</v>
      </c>
      <c r="N7" s="25" t="s">
        <v>331</v>
      </c>
      <c r="O7" s="381" t="s">
        <v>216</v>
      </c>
      <c r="P7" s="382"/>
      <c r="S7" s="25" t="s">
        <v>334</v>
      </c>
      <c r="T7" s="25" t="s">
        <v>331</v>
      </c>
      <c r="U7" s="381" t="s">
        <v>216</v>
      </c>
      <c r="V7" s="382"/>
    </row>
    <row r="8" spans="1:22" ht="15" customHeight="1" x14ac:dyDescent="0.2">
      <c r="B8" s="9"/>
      <c r="C8" s="9"/>
      <c r="D8" s="9"/>
      <c r="E8" s="9"/>
      <c r="F8" s="9"/>
      <c r="G8" s="9"/>
      <c r="H8" s="9"/>
      <c r="L8" s="6">
        <v>1</v>
      </c>
      <c r="M8" s="418"/>
      <c r="N8" s="418"/>
      <c r="O8" s="416"/>
      <c r="P8" s="417"/>
      <c r="R8" s="32">
        <v>10</v>
      </c>
      <c r="S8" s="418"/>
      <c r="T8" s="418"/>
      <c r="U8" s="416"/>
      <c r="V8" s="417"/>
    </row>
    <row r="9" spans="1:22" ht="15" customHeight="1" x14ac:dyDescent="0.2">
      <c r="D9" s="11" t="s">
        <v>336</v>
      </c>
      <c r="M9" s="419"/>
      <c r="N9" s="419"/>
      <c r="O9" s="421"/>
      <c r="P9" s="422"/>
      <c r="R9" s="32"/>
      <c r="S9" s="419"/>
      <c r="T9" s="419"/>
      <c r="U9" s="421"/>
      <c r="V9" s="422"/>
    </row>
    <row r="10" spans="1:22" ht="15" customHeight="1" x14ac:dyDescent="0.2">
      <c r="K10" s="7"/>
      <c r="M10" s="420"/>
      <c r="N10" s="420"/>
      <c r="O10" s="423"/>
      <c r="P10" s="424"/>
      <c r="R10" s="32"/>
      <c r="S10" s="420"/>
      <c r="T10" s="420"/>
      <c r="U10" s="423"/>
      <c r="V10" s="424"/>
    </row>
    <row r="11" spans="1:22" ht="15" customHeight="1" x14ac:dyDescent="0.2">
      <c r="B11" s="12" t="s">
        <v>338</v>
      </c>
      <c r="D11" s="95" t="s">
        <v>382</v>
      </c>
      <c r="H11" s="425" t="s">
        <v>340</v>
      </c>
      <c r="I11" s="426"/>
      <c r="J11" s="7"/>
      <c r="K11" s="7"/>
      <c r="L11" s="6">
        <v>2</v>
      </c>
      <c r="M11" s="418"/>
      <c r="N11" s="418"/>
      <c r="O11" s="416"/>
      <c r="P11" s="417"/>
      <c r="R11" s="32">
        <v>11</v>
      </c>
      <c r="S11" s="418"/>
      <c r="T11" s="418"/>
      <c r="U11" s="416"/>
      <c r="V11" s="417"/>
    </row>
    <row r="12" spans="1:22" ht="15" customHeight="1" x14ac:dyDescent="0.2">
      <c r="B12" s="11" t="s">
        <v>206</v>
      </c>
      <c r="D12" s="11" t="s">
        <v>341</v>
      </c>
      <c r="J12" s="7"/>
      <c r="K12" s="7"/>
      <c r="M12" s="419"/>
      <c r="N12" s="419"/>
      <c r="O12" s="421"/>
      <c r="P12" s="422"/>
      <c r="R12" s="32"/>
      <c r="S12" s="419"/>
      <c r="T12" s="419"/>
      <c r="U12" s="421"/>
      <c r="V12" s="422"/>
    </row>
    <row r="13" spans="1:22" ht="15" customHeight="1" x14ac:dyDescent="0.2">
      <c r="B13" s="6" t="s">
        <v>342</v>
      </c>
      <c r="D13" s="6" t="s">
        <v>343</v>
      </c>
      <c r="J13" s="7"/>
      <c r="K13" s="7"/>
      <c r="M13" s="420"/>
      <c r="N13" s="420"/>
      <c r="O13" s="423"/>
      <c r="P13" s="424"/>
      <c r="R13" s="32"/>
      <c r="S13" s="420"/>
      <c r="T13" s="420"/>
      <c r="U13" s="423"/>
      <c r="V13" s="424"/>
    </row>
    <row r="14" spans="1:22" ht="15" customHeight="1" x14ac:dyDescent="0.2">
      <c r="J14" s="7"/>
      <c r="K14" s="7"/>
      <c r="L14" s="6">
        <v>3</v>
      </c>
      <c r="M14" s="418"/>
      <c r="N14" s="418"/>
      <c r="O14" s="416"/>
      <c r="P14" s="417"/>
      <c r="R14" s="32">
        <v>12</v>
      </c>
      <c r="S14" s="418"/>
      <c r="T14" s="418"/>
      <c r="U14" s="416"/>
      <c r="V14" s="417"/>
    </row>
    <row r="15" spans="1:22" ht="15" customHeight="1" x14ac:dyDescent="0.2">
      <c r="B15" s="12" t="s">
        <v>252</v>
      </c>
      <c r="D15" s="6" t="s">
        <v>383</v>
      </c>
      <c r="J15" s="7"/>
      <c r="K15" s="7"/>
      <c r="M15" s="419"/>
      <c r="N15" s="419"/>
      <c r="O15" s="421"/>
      <c r="P15" s="422"/>
      <c r="R15" s="32"/>
      <c r="S15" s="419"/>
      <c r="T15" s="419"/>
      <c r="U15" s="421"/>
      <c r="V15" s="422"/>
    </row>
    <row r="16" spans="1:22" ht="15" customHeight="1" x14ac:dyDescent="0.2">
      <c r="B16" s="12"/>
      <c r="E16" s="6" t="s">
        <v>384</v>
      </c>
      <c r="J16" s="7"/>
      <c r="K16" s="7"/>
      <c r="M16" s="420"/>
      <c r="N16" s="420"/>
      <c r="O16" s="423"/>
      <c r="P16" s="424"/>
      <c r="R16" s="32"/>
      <c r="S16" s="420"/>
      <c r="T16" s="420"/>
      <c r="U16" s="423"/>
      <c r="V16" s="424"/>
    </row>
    <row r="17" spans="2:22" ht="15" customHeight="1" x14ac:dyDescent="0.2">
      <c r="B17" s="13"/>
      <c r="C17" s="13"/>
      <c r="J17" s="7"/>
      <c r="K17" s="26"/>
      <c r="L17" s="6">
        <v>4</v>
      </c>
      <c r="M17" s="418"/>
      <c r="N17" s="418"/>
      <c r="O17" s="416"/>
      <c r="P17" s="417"/>
    </row>
    <row r="18" spans="2:22" ht="15" customHeight="1" x14ac:dyDescent="0.2">
      <c r="B18" s="13"/>
      <c r="C18" s="13"/>
      <c r="D18" s="6" t="s">
        <v>385</v>
      </c>
      <c r="H18" s="14"/>
      <c r="I18" s="14"/>
      <c r="J18" s="7"/>
      <c r="K18" s="7"/>
      <c r="M18" s="419"/>
      <c r="N18" s="419"/>
      <c r="O18" s="421"/>
      <c r="P18" s="422"/>
    </row>
    <row r="19" spans="2:22" ht="15" customHeight="1" x14ac:dyDescent="0.2">
      <c r="B19" s="13"/>
      <c r="C19" s="13"/>
      <c r="H19" s="313"/>
      <c r="I19" s="313"/>
      <c r="J19" s="313"/>
      <c r="K19" s="7"/>
      <c r="M19" s="420"/>
      <c r="N19" s="420"/>
      <c r="O19" s="423"/>
      <c r="P19" s="424"/>
    </row>
    <row r="20" spans="2:22" ht="15" customHeight="1" x14ac:dyDescent="0.2">
      <c r="B20" s="13"/>
      <c r="C20" s="13"/>
      <c r="D20" s="13"/>
      <c r="H20" s="313"/>
      <c r="I20" s="313"/>
      <c r="J20" s="313"/>
      <c r="K20" s="7"/>
      <c r="L20" s="6">
        <v>5</v>
      </c>
      <c r="M20" s="418"/>
      <c r="N20" s="418"/>
      <c r="O20" s="416"/>
      <c r="P20" s="417"/>
    </row>
    <row r="21" spans="2:22" ht="14.55" customHeight="1" x14ac:dyDescent="0.2">
      <c r="B21" s="6" t="s">
        <v>223</v>
      </c>
      <c r="D21" s="6" t="s">
        <v>346</v>
      </c>
      <c r="J21" s="7"/>
      <c r="K21" s="7"/>
      <c r="M21" s="419"/>
      <c r="N21" s="419"/>
      <c r="O21" s="421"/>
      <c r="P21" s="422"/>
      <c r="S21" s="33" t="s">
        <v>349</v>
      </c>
      <c r="T21" s="33"/>
      <c r="U21" s="33"/>
      <c r="V21" s="33"/>
    </row>
    <row r="22" spans="2:22" ht="14.55" customHeight="1" x14ac:dyDescent="0.2">
      <c r="D22" s="6" t="s">
        <v>386</v>
      </c>
      <c r="J22" s="7"/>
      <c r="K22" s="7"/>
      <c r="M22" s="420"/>
      <c r="N22" s="420"/>
      <c r="O22" s="423"/>
      <c r="P22" s="424"/>
      <c r="T22" s="7" t="s">
        <v>387</v>
      </c>
      <c r="U22" s="34"/>
      <c r="V22" s="34"/>
    </row>
    <row r="23" spans="2:22" ht="14.55" customHeight="1" x14ac:dyDescent="0.2">
      <c r="D23" s="6" t="s">
        <v>348</v>
      </c>
      <c r="J23" s="7"/>
      <c r="K23" s="7"/>
      <c r="L23" s="6">
        <v>6</v>
      </c>
      <c r="M23" s="418"/>
      <c r="N23" s="418"/>
      <c r="O23" s="416"/>
      <c r="P23" s="417"/>
      <c r="S23" s="427" t="s">
        <v>353</v>
      </c>
      <c r="T23" s="428"/>
      <c r="U23" s="450" t="s">
        <v>216</v>
      </c>
      <c r="V23" s="450"/>
    </row>
    <row r="24" spans="2:22" ht="16.05" customHeight="1" x14ac:dyDescent="0.2">
      <c r="J24" s="7"/>
      <c r="M24" s="419"/>
      <c r="N24" s="419"/>
      <c r="O24" s="421"/>
      <c r="P24" s="422"/>
      <c r="S24" s="429" t="s">
        <v>354</v>
      </c>
      <c r="T24" s="430"/>
      <c r="U24" s="451"/>
      <c r="V24" s="451"/>
    </row>
    <row r="25" spans="2:22" ht="16.05" customHeight="1" x14ac:dyDescent="0.2">
      <c r="J25" s="7"/>
      <c r="M25" s="420"/>
      <c r="N25" s="420"/>
      <c r="O25" s="423"/>
      <c r="P25" s="424"/>
      <c r="S25" s="441"/>
      <c r="T25" s="442"/>
      <c r="U25" s="445"/>
      <c r="V25" s="446"/>
    </row>
    <row r="26" spans="2:22" ht="16.05" customHeight="1" x14ac:dyDescent="0.2">
      <c r="B26" s="15" t="s">
        <v>267</v>
      </c>
      <c r="C26" s="15"/>
      <c r="D26" s="16" t="s">
        <v>350</v>
      </c>
      <c r="F26" s="15"/>
      <c r="G26" s="15"/>
      <c r="J26" s="7"/>
      <c r="L26" s="6">
        <v>7</v>
      </c>
      <c r="M26" s="418"/>
      <c r="N26" s="418"/>
      <c r="O26" s="416"/>
      <c r="P26" s="417"/>
      <c r="S26" s="443"/>
      <c r="T26" s="444"/>
      <c r="U26" s="300"/>
      <c r="V26" s="447"/>
    </row>
    <row r="27" spans="2:22" ht="16.05" customHeight="1" x14ac:dyDescent="0.2">
      <c r="B27" s="13"/>
      <c r="C27" s="13"/>
      <c r="D27" s="13"/>
      <c r="E27" s="17" t="s">
        <v>352</v>
      </c>
      <c r="J27" s="7"/>
      <c r="M27" s="419"/>
      <c r="N27" s="419"/>
      <c r="O27" s="421"/>
      <c r="P27" s="422"/>
      <c r="S27" s="441"/>
      <c r="T27" s="442"/>
      <c r="U27" s="445"/>
      <c r="V27" s="446"/>
    </row>
    <row r="28" spans="2:22" ht="16.05" customHeight="1" x14ac:dyDescent="0.2">
      <c r="B28" s="13"/>
      <c r="C28" s="13"/>
      <c r="D28" s="13"/>
      <c r="E28" s="13"/>
      <c r="F28" s="13"/>
      <c r="J28" s="7"/>
      <c r="K28" s="26"/>
      <c r="M28" s="420"/>
      <c r="N28" s="420"/>
      <c r="O28" s="423"/>
      <c r="P28" s="424"/>
      <c r="S28" s="443"/>
      <c r="T28" s="444"/>
      <c r="U28" s="300"/>
      <c r="V28" s="447"/>
    </row>
    <row r="29" spans="2:22" ht="16.05" customHeight="1" x14ac:dyDescent="0.2">
      <c r="B29" s="6" t="s">
        <v>355</v>
      </c>
      <c r="D29" s="6" t="s">
        <v>388</v>
      </c>
      <c r="J29" s="7"/>
      <c r="K29" s="27"/>
      <c r="L29" s="6">
        <v>8</v>
      </c>
      <c r="M29" s="418"/>
      <c r="N29" s="418"/>
      <c r="O29" s="416"/>
      <c r="P29" s="417"/>
      <c r="S29" s="35"/>
      <c r="T29" s="36"/>
      <c r="U29" s="37"/>
      <c r="V29" s="38"/>
    </row>
    <row r="30" spans="2:22" ht="14.55" customHeight="1" x14ac:dyDescent="0.2">
      <c r="H30" s="18"/>
      <c r="I30" s="28"/>
      <c r="J30" s="29"/>
      <c r="K30" s="27"/>
      <c r="M30" s="419"/>
      <c r="N30" s="419"/>
      <c r="O30" s="421"/>
      <c r="P30" s="422"/>
      <c r="S30" s="39"/>
      <c r="T30" s="40"/>
      <c r="U30" s="41"/>
      <c r="V30" s="42"/>
    </row>
    <row r="31" spans="2:22" ht="14.55" customHeight="1" x14ac:dyDescent="0.2">
      <c r="B31" s="6" t="s">
        <v>357</v>
      </c>
      <c r="D31" s="6" t="s">
        <v>358</v>
      </c>
      <c r="J31" s="7"/>
      <c r="K31" s="27"/>
      <c r="M31" s="420"/>
      <c r="N31" s="420"/>
      <c r="O31" s="423"/>
      <c r="P31" s="424"/>
      <c r="S31" s="441"/>
      <c r="T31" s="442"/>
      <c r="U31" s="445"/>
      <c r="V31" s="446"/>
    </row>
    <row r="32" spans="2:22" ht="14.55" customHeight="1" x14ac:dyDescent="0.2">
      <c r="D32" s="6" t="s">
        <v>359</v>
      </c>
      <c r="J32" s="7"/>
      <c r="L32" s="6">
        <v>9</v>
      </c>
      <c r="M32" s="418"/>
      <c r="N32" s="418"/>
      <c r="O32" s="416"/>
      <c r="P32" s="417"/>
      <c r="S32" s="443"/>
      <c r="T32" s="444"/>
      <c r="U32" s="300"/>
      <c r="V32" s="447"/>
    </row>
    <row r="33" spans="2:22" ht="14.55" customHeight="1" x14ac:dyDescent="0.2">
      <c r="B33" s="11"/>
      <c r="D33" s="6" t="s">
        <v>360</v>
      </c>
      <c r="J33" s="7"/>
      <c r="M33" s="419"/>
      <c r="N33" s="419"/>
      <c r="O33" s="421"/>
      <c r="P33" s="422"/>
      <c r="S33" s="35"/>
      <c r="T33" s="36"/>
      <c r="U33" s="37"/>
      <c r="V33" s="38"/>
    </row>
    <row r="34" spans="2:22" ht="14.55" customHeight="1" x14ac:dyDescent="0.2">
      <c r="B34" s="15"/>
      <c r="C34" s="15"/>
      <c r="D34" s="6" t="s">
        <v>389</v>
      </c>
      <c r="H34" s="15"/>
      <c r="M34" s="420"/>
      <c r="N34" s="420"/>
      <c r="O34" s="423"/>
      <c r="P34" s="424"/>
      <c r="S34" s="39"/>
      <c r="T34" s="40"/>
      <c r="U34" s="41"/>
      <c r="V34" s="42"/>
    </row>
    <row r="35" spans="2:22" ht="14.55" customHeight="1" x14ac:dyDescent="0.2">
      <c r="B35" s="19"/>
      <c r="C35" s="19"/>
      <c r="D35" s="19"/>
      <c r="E35" s="19"/>
      <c r="G35" s="19"/>
      <c r="H35" s="19"/>
      <c r="J35" s="7"/>
      <c r="K35" s="26"/>
    </row>
    <row r="36" spans="2:22" ht="14.55" customHeight="1" x14ac:dyDescent="0.2">
      <c r="B36" s="19" t="s">
        <v>362</v>
      </c>
      <c r="C36" s="20"/>
      <c r="D36" s="15" t="s">
        <v>363</v>
      </c>
      <c r="E36" s="15"/>
      <c r="G36" s="15"/>
      <c r="H36" s="15"/>
      <c r="J36" s="7"/>
      <c r="K36" s="26"/>
      <c r="L36" s="363" t="s">
        <v>364</v>
      </c>
      <c r="M36" s="363"/>
      <c r="N36" s="363"/>
      <c r="O36" s="448"/>
      <c r="P36" s="448"/>
      <c r="Q36" s="448"/>
      <c r="R36" s="363" t="s">
        <v>365</v>
      </c>
      <c r="S36" s="363"/>
      <c r="T36" s="448"/>
      <c r="U36" s="448"/>
      <c r="V36" s="448"/>
    </row>
    <row r="37" spans="2:22" ht="14.55" customHeight="1" x14ac:dyDescent="0.2">
      <c r="B37" s="6" t="s">
        <v>235</v>
      </c>
      <c r="D37" s="6" t="s">
        <v>236</v>
      </c>
      <c r="I37" s="7"/>
      <c r="J37" s="7"/>
      <c r="L37" s="363"/>
      <c r="M37" s="363"/>
      <c r="N37" s="363"/>
      <c r="O37" s="449"/>
      <c r="P37" s="449"/>
      <c r="Q37" s="449"/>
      <c r="R37" s="363"/>
      <c r="S37" s="363"/>
      <c r="T37" s="449"/>
      <c r="U37" s="449"/>
      <c r="V37" s="449"/>
    </row>
    <row r="38" spans="2:22" ht="14.55" customHeight="1" x14ac:dyDescent="0.2">
      <c r="P38" s="31" t="s">
        <v>366</v>
      </c>
      <c r="Q38" s="31"/>
      <c r="R38" s="31"/>
      <c r="S38" s="31"/>
    </row>
    <row r="41" spans="2:22" ht="14.55" customHeight="1" x14ac:dyDescent="0.2">
      <c r="I41" s="31"/>
    </row>
    <row r="42" spans="2:22" ht="14.55" customHeight="1" x14ac:dyDescent="0.2">
      <c r="I42" s="31"/>
    </row>
    <row r="43" spans="2:22" ht="14.55" customHeight="1" x14ac:dyDescent="0.2">
      <c r="E43" s="12"/>
    </row>
    <row r="44" spans="2:22" ht="14.55" customHeight="1" x14ac:dyDescent="0.2">
      <c r="B44" s="13"/>
    </row>
    <row r="45" spans="2:22" ht="14.55" customHeight="1" x14ac:dyDescent="0.2">
      <c r="B45" s="13"/>
      <c r="C45" s="13"/>
      <c r="D45" s="13"/>
      <c r="E45" s="13"/>
      <c r="F45" s="13"/>
      <c r="G45" s="13"/>
      <c r="H45" s="13"/>
    </row>
    <row r="46" spans="2:22" ht="14.55" customHeight="1" x14ac:dyDescent="0.2">
      <c r="C46" s="21"/>
    </row>
  </sheetData>
  <mergeCells count="74">
    <mergeCell ref="L36:N37"/>
    <mergeCell ref="O36:Q37"/>
    <mergeCell ref="R36:S37"/>
    <mergeCell ref="T36:V37"/>
    <mergeCell ref="U23:V24"/>
    <mergeCell ref="S25:T26"/>
    <mergeCell ref="U25:V26"/>
    <mergeCell ref="U27:V28"/>
    <mergeCell ref="O30:P31"/>
    <mergeCell ref="O33:P34"/>
    <mergeCell ref="S31:T32"/>
    <mergeCell ref="U31:V32"/>
    <mergeCell ref="M26:M28"/>
    <mergeCell ref="M29:M31"/>
    <mergeCell ref="M32:M34"/>
    <mergeCell ref="N23:N25"/>
    <mergeCell ref="M1:U2"/>
    <mergeCell ref="B4:I5"/>
    <mergeCell ref="M4:N5"/>
    <mergeCell ref="O4:P5"/>
    <mergeCell ref="S4:T5"/>
    <mergeCell ref="U4:V5"/>
    <mergeCell ref="N26:N28"/>
    <mergeCell ref="N29:N31"/>
    <mergeCell ref="N32:N34"/>
    <mergeCell ref="M8:M10"/>
    <mergeCell ref="M11:M13"/>
    <mergeCell ref="M14:M16"/>
    <mergeCell ref="M17:M19"/>
    <mergeCell ref="M20:M22"/>
    <mergeCell ref="N8:N10"/>
    <mergeCell ref="N11:N13"/>
    <mergeCell ref="N14:N16"/>
    <mergeCell ref="N17:N19"/>
    <mergeCell ref="N20:N22"/>
    <mergeCell ref="S23:T23"/>
    <mergeCell ref="S24:T24"/>
    <mergeCell ref="O26:P26"/>
    <mergeCell ref="O29:P29"/>
    <mergeCell ref="O32:P32"/>
    <mergeCell ref="O24:P25"/>
    <mergeCell ref="O27:P28"/>
    <mergeCell ref="S27:T28"/>
    <mergeCell ref="O17:P17"/>
    <mergeCell ref="H19:J19"/>
    <mergeCell ref="H20:J20"/>
    <mergeCell ref="O20:P20"/>
    <mergeCell ref="O23:P23"/>
    <mergeCell ref="M23:M25"/>
    <mergeCell ref="O18:P19"/>
    <mergeCell ref="O21:P22"/>
    <mergeCell ref="H11:I11"/>
    <mergeCell ref="O11:P11"/>
    <mergeCell ref="U11:V11"/>
    <mergeCell ref="O14:P14"/>
    <mergeCell ref="U14:V14"/>
    <mergeCell ref="S11:S13"/>
    <mergeCell ref="S14:S16"/>
    <mergeCell ref="T11:T13"/>
    <mergeCell ref="T14:T16"/>
    <mergeCell ref="O12:P13"/>
    <mergeCell ref="U12:V13"/>
    <mergeCell ref="O15:P16"/>
    <mergeCell ref="U15:V16"/>
    <mergeCell ref="O6:P6"/>
    <mergeCell ref="U6:V6"/>
    <mergeCell ref="O7:P7"/>
    <mergeCell ref="U7:V7"/>
    <mergeCell ref="O8:P8"/>
    <mergeCell ref="U8:V8"/>
    <mergeCell ref="S8:S10"/>
    <mergeCell ref="T8:T10"/>
    <mergeCell ref="O9:P10"/>
    <mergeCell ref="U9:V10"/>
  </mergeCells>
  <phoneticPr fontId="32"/>
  <printOptions horizontalCentered="1" verticalCentered="1"/>
  <pageMargins left="0.196850393700787" right="0" top="0.196850393700787" bottom="0" header="0.511811023622047" footer="0.511811023622047"/>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1"/>
  <sheetViews>
    <sheetView view="pageBreakPreview" zoomScaleNormal="100" zoomScaleSheetLayoutView="100" workbookViewId="0">
      <selection activeCell="H11" sqref="H11"/>
    </sheetView>
  </sheetViews>
  <sheetFormatPr defaultColWidth="9" defaultRowHeight="24.9" customHeight="1" x14ac:dyDescent="0.2"/>
  <cols>
    <col min="1" max="1" width="11.21875" style="1" customWidth="1"/>
    <col min="2" max="7" width="11.6640625" style="1" customWidth="1"/>
    <col min="8" max="8" width="8" style="1" customWidth="1"/>
    <col min="9" max="9" width="6.109375" style="1" customWidth="1"/>
    <col min="10" max="16384" width="9" style="1"/>
  </cols>
  <sheetData>
    <row r="1" spans="1:8" ht="13.5" customHeight="1" x14ac:dyDescent="0.2"/>
    <row r="2" spans="1:8" ht="15.9" customHeight="1" x14ac:dyDescent="0.2">
      <c r="B2" s="2"/>
      <c r="H2" s="3"/>
    </row>
    <row r="3" spans="1:8" ht="15.9" customHeight="1" x14ac:dyDescent="0.2">
      <c r="A3" s="4"/>
      <c r="B3" s="2"/>
      <c r="H3" s="3" t="s">
        <v>169</v>
      </c>
    </row>
    <row r="4" spans="1:8" ht="15.9" customHeight="1" x14ac:dyDescent="0.2">
      <c r="H4" s="3" t="s">
        <v>170</v>
      </c>
    </row>
    <row r="5" spans="1:8" ht="15.9" customHeight="1" x14ac:dyDescent="0.2">
      <c r="H5" s="5" t="s">
        <v>390</v>
      </c>
    </row>
    <row r="6" spans="1:8" ht="15.9" customHeight="1" x14ac:dyDescent="0.2">
      <c r="H6" s="5"/>
    </row>
    <row r="7" spans="1:8" ht="20.100000000000001" customHeight="1" x14ac:dyDescent="0.2">
      <c r="B7" s="4" t="s">
        <v>391</v>
      </c>
    </row>
    <row r="8" spans="1:8" ht="21" customHeight="1" x14ac:dyDescent="0.2"/>
    <row r="9" spans="1:8" ht="21" customHeight="1" x14ac:dyDescent="0.2"/>
    <row r="10" spans="1:8" ht="21.75" customHeight="1" x14ac:dyDescent="0.2">
      <c r="B10" s="4" t="s">
        <v>392</v>
      </c>
      <c r="C10" s="4"/>
      <c r="D10" s="4"/>
      <c r="E10" s="2"/>
      <c r="F10" s="2"/>
      <c r="G10" s="2"/>
    </row>
    <row r="11" spans="1:8" ht="21.75" customHeight="1" x14ac:dyDescent="0.2">
      <c r="B11" s="4" t="s">
        <v>393</v>
      </c>
      <c r="C11" s="4"/>
      <c r="D11" s="4"/>
      <c r="E11" s="2"/>
      <c r="F11" s="2"/>
      <c r="G11" s="2"/>
    </row>
    <row r="12" spans="1:8" ht="21.75" customHeight="1" x14ac:dyDescent="0.2">
      <c r="B12" s="4" t="s">
        <v>394</v>
      </c>
      <c r="C12" s="4"/>
      <c r="D12" s="4" t="s">
        <v>395</v>
      </c>
      <c r="E12" s="2"/>
      <c r="F12" s="2"/>
      <c r="G12" s="2"/>
    </row>
    <row r="13" spans="1:8" ht="21.75" customHeight="1" x14ac:dyDescent="0.2">
      <c r="B13" s="4"/>
      <c r="C13" s="4"/>
      <c r="D13" s="4"/>
      <c r="E13" s="2"/>
      <c r="F13" s="2"/>
      <c r="G13" s="2"/>
    </row>
    <row r="14" spans="1:8" ht="21.75" customHeight="1" x14ac:dyDescent="0.2">
      <c r="B14" s="4" t="s">
        <v>396</v>
      </c>
      <c r="C14" s="4"/>
      <c r="D14" s="4"/>
      <c r="E14" s="2"/>
      <c r="F14" s="2"/>
      <c r="G14" s="2"/>
    </row>
    <row r="15" spans="1:8" ht="21.75" customHeight="1" x14ac:dyDescent="0.2">
      <c r="B15" s="4" t="s">
        <v>397</v>
      </c>
      <c r="C15" s="4"/>
      <c r="D15" s="4"/>
      <c r="E15" s="2"/>
      <c r="F15" s="2"/>
      <c r="G15" s="2"/>
    </row>
    <row r="16" spans="1:8" ht="21.75" customHeight="1" x14ac:dyDescent="0.2">
      <c r="B16" s="4" t="s">
        <v>398</v>
      </c>
      <c r="C16" s="4"/>
      <c r="D16" s="4"/>
      <c r="E16" s="2"/>
      <c r="F16" s="2"/>
      <c r="G16" s="2"/>
    </row>
    <row r="17" spans="2:7" ht="21.75" customHeight="1" x14ac:dyDescent="0.2">
      <c r="B17" s="4" t="s">
        <v>399</v>
      </c>
      <c r="C17" s="4"/>
      <c r="D17" s="4"/>
      <c r="E17" s="2"/>
      <c r="F17" s="2"/>
      <c r="G17" s="2"/>
    </row>
    <row r="18" spans="2:7" ht="21.75" customHeight="1" x14ac:dyDescent="0.2">
      <c r="B18" s="4"/>
      <c r="C18" s="4"/>
      <c r="D18" s="4"/>
      <c r="E18" s="2"/>
      <c r="F18" s="2"/>
      <c r="G18" s="2"/>
    </row>
    <row r="19" spans="2:7" ht="21.75" customHeight="1" x14ac:dyDescent="0.2">
      <c r="B19" s="4"/>
      <c r="C19" s="4"/>
      <c r="D19" s="4"/>
      <c r="E19" s="2"/>
      <c r="F19" s="2"/>
      <c r="G19" s="2"/>
    </row>
    <row r="20" spans="2:7" ht="21.75" customHeight="1" x14ac:dyDescent="0.2">
      <c r="B20" s="4" t="s">
        <v>400</v>
      </c>
      <c r="C20" s="4"/>
      <c r="D20" s="4"/>
      <c r="E20" s="2"/>
      <c r="F20" s="2"/>
      <c r="G20" s="2"/>
    </row>
    <row r="21" spans="2:7" ht="21.75" customHeight="1" x14ac:dyDescent="0.2">
      <c r="B21" s="4" t="s">
        <v>401</v>
      </c>
      <c r="C21" s="4"/>
      <c r="D21" s="4"/>
      <c r="E21" s="2"/>
      <c r="F21" s="2"/>
      <c r="G21" s="2"/>
    </row>
    <row r="22" spans="2:7" ht="21.75" customHeight="1" x14ac:dyDescent="0.2">
      <c r="B22" s="4"/>
      <c r="C22" s="4"/>
      <c r="D22" s="4"/>
      <c r="E22" s="2"/>
      <c r="F22" s="2"/>
      <c r="G22" s="2"/>
    </row>
    <row r="23" spans="2:7" ht="21.75" customHeight="1" x14ac:dyDescent="0.2">
      <c r="B23" s="4" t="s">
        <v>402</v>
      </c>
      <c r="C23" s="4"/>
      <c r="D23" s="4"/>
      <c r="E23" s="2"/>
      <c r="F23" s="2"/>
      <c r="G23" s="2"/>
    </row>
    <row r="24" spans="2:7" ht="21.75" customHeight="1" x14ac:dyDescent="0.2">
      <c r="B24" s="4" t="s">
        <v>403</v>
      </c>
      <c r="C24" s="4"/>
      <c r="D24" s="4"/>
      <c r="E24" s="2"/>
      <c r="F24" s="2"/>
      <c r="G24" s="2"/>
    </row>
    <row r="25" spans="2:7" ht="21.75" customHeight="1" x14ac:dyDescent="0.2">
      <c r="B25" s="4" t="s">
        <v>404</v>
      </c>
      <c r="C25" s="4"/>
      <c r="D25" s="4"/>
      <c r="E25" s="2"/>
      <c r="F25" s="2"/>
      <c r="G25" s="2"/>
    </row>
    <row r="26" spans="2:7" ht="21.75" customHeight="1" x14ac:dyDescent="0.2">
      <c r="B26" s="4"/>
      <c r="C26" s="4"/>
      <c r="D26" s="4"/>
      <c r="E26" s="2"/>
      <c r="F26" s="2"/>
      <c r="G26" s="2"/>
    </row>
    <row r="27" spans="2:7" ht="21.75" customHeight="1" x14ac:dyDescent="0.2">
      <c r="B27" s="4" t="s">
        <v>405</v>
      </c>
      <c r="C27" s="4"/>
      <c r="D27" s="4"/>
      <c r="E27" s="2"/>
      <c r="F27" s="2"/>
      <c r="G27" s="2"/>
    </row>
    <row r="28" spans="2:7" ht="6" customHeight="1" x14ac:dyDescent="0.2">
      <c r="B28" s="4"/>
      <c r="C28" s="4"/>
      <c r="D28" s="4"/>
      <c r="E28" s="2"/>
      <c r="F28" s="2"/>
      <c r="G28" s="2"/>
    </row>
    <row r="29" spans="2:7" ht="21.75" customHeight="1" x14ac:dyDescent="0.2">
      <c r="B29" s="4" t="s">
        <v>406</v>
      </c>
      <c r="C29" s="4"/>
      <c r="D29" s="4"/>
      <c r="E29" s="2"/>
      <c r="F29" s="2"/>
      <c r="G29" s="2"/>
    </row>
    <row r="31" spans="2:7" ht="24.9" customHeight="1" x14ac:dyDescent="0.2">
      <c r="B31" s="1" t="s">
        <v>407</v>
      </c>
      <c r="C31" s="1" t="s">
        <v>408</v>
      </c>
    </row>
  </sheetData>
  <phoneticPr fontId="32"/>
  <pageMargins left="0.39370078740157499" right="0" top="0.196850393700787" bottom="0" header="0.511811023622047" footer="0.511811023622047"/>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91160-324D-454C-9775-941CBF22B4E1}">
  <dimension ref="A37:C58"/>
  <sheetViews>
    <sheetView workbookViewId="0">
      <selection activeCell="M13" sqref="M13"/>
    </sheetView>
  </sheetViews>
  <sheetFormatPr defaultRowHeight="13.2" x14ac:dyDescent="0.2"/>
  <sheetData>
    <row r="37" spans="1:3" x14ac:dyDescent="0.2">
      <c r="A37" s="101"/>
      <c r="B37" s="99" t="s">
        <v>429</v>
      </c>
    </row>
    <row r="39" spans="1:3" x14ac:dyDescent="0.2">
      <c r="B39" s="99" t="s">
        <v>414</v>
      </c>
    </row>
    <row r="41" spans="1:3" x14ac:dyDescent="0.2">
      <c r="B41" s="99" t="s">
        <v>415</v>
      </c>
    </row>
    <row r="43" spans="1:3" x14ac:dyDescent="0.2">
      <c r="B43" s="99" t="s">
        <v>416</v>
      </c>
    </row>
    <row r="44" spans="1:3" x14ac:dyDescent="0.2">
      <c r="B44" s="99" t="s">
        <v>417</v>
      </c>
      <c r="C44" s="99"/>
    </row>
    <row r="45" spans="1:3" x14ac:dyDescent="0.2">
      <c r="B45" s="99" t="s">
        <v>413</v>
      </c>
    </row>
    <row r="46" spans="1:3" x14ac:dyDescent="0.2">
      <c r="B46" s="99" t="s">
        <v>418</v>
      </c>
    </row>
    <row r="47" spans="1:3" x14ac:dyDescent="0.2">
      <c r="B47" s="100" t="s">
        <v>419</v>
      </c>
    </row>
    <row r="48" spans="1:3" x14ac:dyDescent="0.2">
      <c r="B48" s="100" t="s">
        <v>420</v>
      </c>
    </row>
    <row r="49" spans="2:2" x14ac:dyDescent="0.2">
      <c r="B49" s="99" t="s">
        <v>413</v>
      </c>
    </row>
    <row r="50" spans="2:2" x14ac:dyDescent="0.2">
      <c r="B50" s="99" t="s">
        <v>421</v>
      </c>
    </row>
    <row r="52" spans="2:2" x14ac:dyDescent="0.2">
      <c r="B52" s="99" t="s">
        <v>422</v>
      </c>
    </row>
    <row r="53" spans="2:2" x14ac:dyDescent="0.2">
      <c r="B53" s="99" t="s">
        <v>423</v>
      </c>
    </row>
    <row r="54" spans="2:2" x14ac:dyDescent="0.2">
      <c r="B54" s="99" t="s">
        <v>424</v>
      </c>
    </row>
    <row r="55" spans="2:2" x14ac:dyDescent="0.2">
      <c r="B55" s="99" t="s">
        <v>425</v>
      </c>
    </row>
    <row r="56" spans="2:2" x14ac:dyDescent="0.2">
      <c r="B56" s="99" t="s">
        <v>426</v>
      </c>
    </row>
    <row r="57" spans="2:2" x14ac:dyDescent="0.2">
      <c r="B57" s="99" t="s">
        <v>427</v>
      </c>
    </row>
    <row r="58" spans="2:2" x14ac:dyDescent="0.2">
      <c r="B58" s="99" t="s">
        <v>428</v>
      </c>
    </row>
  </sheetData>
  <phoneticPr fontId="32"/>
  <printOptions horizontalCentered="1" verticalCentered="1"/>
  <pageMargins left="0" right="0" top="0" bottom="0.19685039370078741" header="0.31496062992125984" footer="0.31496062992125984"/>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1"/>
  <sheetViews>
    <sheetView view="pageBreakPreview" zoomScaleNormal="100" zoomScaleSheetLayoutView="100" workbookViewId="0">
      <selection activeCell="E19" sqref="E19"/>
    </sheetView>
  </sheetViews>
  <sheetFormatPr defaultColWidth="9" defaultRowHeight="22.5" customHeight="1" x14ac:dyDescent="0.2"/>
  <cols>
    <col min="1" max="1" width="8.21875" style="178" customWidth="1"/>
    <col min="2" max="2" width="15.109375" style="181" customWidth="1"/>
    <col min="3" max="3" width="15.44140625" style="178" customWidth="1"/>
    <col min="4" max="4" width="40.21875" style="178" customWidth="1"/>
    <col min="5" max="5" width="12.88671875" style="178" customWidth="1"/>
    <col min="6" max="6" width="2.77734375" style="178" customWidth="1"/>
    <col min="7" max="16384" width="9" style="178"/>
  </cols>
  <sheetData>
    <row r="1" spans="1:5" ht="22.5" customHeight="1" x14ac:dyDescent="0.2">
      <c r="E1" s="182" t="s">
        <v>14</v>
      </c>
    </row>
    <row r="2" spans="1:5" ht="22.5" customHeight="1" x14ac:dyDescent="0.2">
      <c r="E2" s="182"/>
    </row>
    <row r="3" spans="1:5" ht="22.5" customHeight="1" x14ac:dyDescent="0.2">
      <c r="C3" s="183" t="s">
        <v>15</v>
      </c>
      <c r="E3" s="184"/>
    </row>
    <row r="5" spans="1:5" ht="22.5" customHeight="1" x14ac:dyDescent="0.2">
      <c r="B5" s="264" t="s">
        <v>16</v>
      </c>
      <c r="C5" s="265" t="s">
        <v>17</v>
      </c>
      <c r="D5" s="266" t="s">
        <v>18</v>
      </c>
      <c r="E5" s="266" t="s">
        <v>19</v>
      </c>
    </row>
    <row r="6" spans="1:5" ht="22.5" customHeight="1" x14ac:dyDescent="0.2">
      <c r="B6" s="261">
        <v>45780</v>
      </c>
      <c r="C6" s="262" t="s">
        <v>20</v>
      </c>
      <c r="D6" s="262" t="s">
        <v>21</v>
      </c>
      <c r="E6" s="263" t="s">
        <v>412</v>
      </c>
    </row>
    <row r="7" spans="1:5" ht="22.5" customHeight="1" x14ac:dyDescent="0.2">
      <c r="B7" s="185">
        <v>45804</v>
      </c>
      <c r="C7" s="186" t="s">
        <v>20</v>
      </c>
      <c r="D7" s="186" t="s">
        <v>22</v>
      </c>
      <c r="E7" s="187" t="s">
        <v>23</v>
      </c>
    </row>
    <row r="8" spans="1:5" ht="22.5" customHeight="1" x14ac:dyDescent="0.2">
      <c r="B8" s="185">
        <v>45809</v>
      </c>
      <c r="C8" s="186" t="s">
        <v>20</v>
      </c>
      <c r="D8" s="186" t="s">
        <v>24</v>
      </c>
      <c r="E8" s="188">
        <v>64</v>
      </c>
    </row>
    <row r="9" spans="1:5" ht="22.5" customHeight="1" x14ac:dyDescent="0.2">
      <c r="A9" s="189"/>
      <c r="B9" s="185">
        <v>45858</v>
      </c>
      <c r="C9" s="186" t="s">
        <v>25</v>
      </c>
      <c r="D9" s="186" t="s">
        <v>26</v>
      </c>
      <c r="E9" s="188">
        <v>160</v>
      </c>
    </row>
    <row r="10" spans="1:5" ht="22.5" customHeight="1" x14ac:dyDescent="0.2">
      <c r="A10" s="189"/>
      <c r="B10" s="185">
        <v>45939</v>
      </c>
      <c r="C10" s="186" t="s">
        <v>20</v>
      </c>
      <c r="D10" s="186" t="s">
        <v>27</v>
      </c>
      <c r="E10" s="187" t="s">
        <v>23</v>
      </c>
    </row>
    <row r="11" spans="1:5" ht="22.5" customHeight="1" x14ac:dyDescent="0.2">
      <c r="B11" s="185">
        <v>45963</v>
      </c>
      <c r="C11" s="186" t="s">
        <v>28</v>
      </c>
      <c r="D11" s="186" t="s">
        <v>29</v>
      </c>
      <c r="E11" s="188">
        <v>78</v>
      </c>
    </row>
    <row r="12" spans="1:5" ht="22.5" customHeight="1" x14ac:dyDescent="0.2">
      <c r="B12" s="185">
        <v>45964</v>
      </c>
      <c r="C12" s="186" t="s">
        <v>28</v>
      </c>
      <c r="D12" s="186" t="s">
        <v>30</v>
      </c>
      <c r="E12" s="187" t="s">
        <v>31</v>
      </c>
    </row>
    <row r="13" spans="1:5" ht="27" customHeight="1" x14ac:dyDescent="0.2">
      <c r="B13" s="185">
        <v>46012</v>
      </c>
      <c r="C13" s="186" t="s">
        <v>20</v>
      </c>
      <c r="D13" s="186" t="s">
        <v>32</v>
      </c>
      <c r="E13" s="188">
        <v>46</v>
      </c>
    </row>
    <row r="14" spans="1:5" ht="22.5" customHeight="1" x14ac:dyDescent="0.2">
      <c r="B14" s="185">
        <v>46054</v>
      </c>
      <c r="C14" s="186" t="s">
        <v>25</v>
      </c>
      <c r="D14" s="186" t="s">
        <v>33</v>
      </c>
      <c r="E14" s="188">
        <v>182</v>
      </c>
    </row>
    <row r="15" spans="1:5" ht="22.5" customHeight="1" x14ac:dyDescent="0.2">
      <c r="B15" s="190">
        <v>46110</v>
      </c>
      <c r="C15" s="191" t="s">
        <v>28</v>
      </c>
      <c r="D15" s="191" t="s">
        <v>34</v>
      </c>
      <c r="E15" s="192">
        <v>32</v>
      </c>
    </row>
    <row r="16" spans="1:5" ht="22.5" customHeight="1" x14ac:dyDescent="0.2">
      <c r="B16" s="193"/>
    </row>
    <row r="17" spans="1:5" ht="22.5" customHeight="1" x14ac:dyDescent="0.2">
      <c r="B17" s="193"/>
    </row>
    <row r="18" spans="1:5" ht="22.5" customHeight="1" x14ac:dyDescent="0.2">
      <c r="B18" s="193"/>
    </row>
    <row r="19" spans="1:5" ht="22.5" customHeight="1" x14ac:dyDescent="0.2">
      <c r="B19" s="193"/>
      <c r="C19" s="183" t="s">
        <v>35</v>
      </c>
      <c r="E19" s="184"/>
    </row>
    <row r="20" spans="1:5" ht="22.5" customHeight="1" x14ac:dyDescent="0.2">
      <c r="B20" s="193"/>
    </row>
    <row r="21" spans="1:5" ht="22.5" customHeight="1" x14ac:dyDescent="0.2">
      <c r="B21" s="264" t="s">
        <v>16</v>
      </c>
      <c r="C21" s="265" t="s">
        <v>17</v>
      </c>
      <c r="D21" s="266" t="s">
        <v>18</v>
      </c>
      <c r="E21" s="266" t="s">
        <v>36</v>
      </c>
    </row>
    <row r="22" spans="1:5" ht="22.5" customHeight="1" x14ac:dyDescent="0.2">
      <c r="B22" s="261">
        <v>46145</v>
      </c>
      <c r="C22" s="262" t="s">
        <v>20</v>
      </c>
      <c r="D22" s="262" t="s">
        <v>37</v>
      </c>
      <c r="E22" s="263" t="s">
        <v>411</v>
      </c>
    </row>
    <row r="23" spans="1:5" ht="22.5" customHeight="1" x14ac:dyDescent="0.2">
      <c r="B23" s="185">
        <v>46173</v>
      </c>
      <c r="C23" s="186" t="s">
        <v>20</v>
      </c>
      <c r="D23" s="186" t="s">
        <v>38</v>
      </c>
      <c r="E23" s="188">
        <v>50</v>
      </c>
    </row>
    <row r="24" spans="1:5" ht="22.5" customHeight="1" x14ac:dyDescent="0.2">
      <c r="B24" s="194">
        <v>46177</v>
      </c>
      <c r="C24" s="186" t="s">
        <v>409</v>
      </c>
      <c r="D24" s="186" t="s">
        <v>22</v>
      </c>
      <c r="E24" s="187" t="s">
        <v>23</v>
      </c>
    </row>
    <row r="25" spans="1:5" ht="22.5" customHeight="1" x14ac:dyDescent="0.2">
      <c r="A25" s="189"/>
      <c r="B25" s="185">
        <v>46222</v>
      </c>
      <c r="C25" s="186" t="s">
        <v>25</v>
      </c>
      <c r="D25" s="186" t="s">
        <v>39</v>
      </c>
      <c r="E25" s="188">
        <v>170</v>
      </c>
    </row>
    <row r="26" spans="1:5" ht="22.5" customHeight="1" x14ac:dyDescent="0.2">
      <c r="B26" s="194" t="s">
        <v>40</v>
      </c>
      <c r="C26" s="186"/>
      <c r="D26" s="186" t="s">
        <v>27</v>
      </c>
      <c r="E26" s="187" t="s">
        <v>23</v>
      </c>
    </row>
    <row r="27" spans="1:5" ht="22.5" customHeight="1" x14ac:dyDescent="0.2">
      <c r="B27" s="185">
        <v>46327</v>
      </c>
      <c r="C27" s="186" t="s">
        <v>28</v>
      </c>
      <c r="D27" s="186" t="s">
        <v>41</v>
      </c>
      <c r="E27" s="188">
        <v>80</v>
      </c>
    </row>
    <row r="28" spans="1:5" ht="22.5" customHeight="1" x14ac:dyDescent="0.2">
      <c r="B28" s="185">
        <v>46329</v>
      </c>
      <c r="C28" s="186" t="s">
        <v>28</v>
      </c>
      <c r="D28" s="186" t="s">
        <v>42</v>
      </c>
      <c r="E28" s="187" t="s">
        <v>43</v>
      </c>
    </row>
    <row r="29" spans="1:5" ht="22.5" customHeight="1" x14ac:dyDescent="0.2">
      <c r="B29" s="185">
        <v>46369</v>
      </c>
      <c r="C29" s="186" t="s">
        <v>28</v>
      </c>
      <c r="D29" s="186" t="s">
        <v>44</v>
      </c>
      <c r="E29" s="188">
        <v>48</v>
      </c>
    </row>
    <row r="30" spans="1:5" ht="22.5" customHeight="1" x14ac:dyDescent="0.2">
      <c r="B30" s="185">
        <v>46425</v>
      </c>
      <c r="C30" s="186" t="s">
        <v>25</v>
      </c>
      <c r="D30" s="186" t="s">
        <v>45</v>
      </c>
      <c r="E30" s="188">
        <v>170</v>
      </c>
    </row>
    <row r="31" spans="1:5" ht="22.5" customHeight="1" x14ac:dyDescent="0.2">
      <c r="B31" s="190">
        <v>46460</v>
      </c>
      <c r="C31" s="191" t="s">
        <v>28</v>
      </c>
      <c r="D31" s="191" t="s">
        <v>46</v>
      </c>
      <c r="E31" s="192">
        <v>40</v>
      </c>
    </row>
  </sheetData>
  <phoneticPr fontId="32"/>
  <pageMargins left="0.39370078740157499" right="0.196850393700787" top="0.39370078740157499" bottom="0.39370078740157499" header="0.511811023622047" footer="0.51181102362204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0"/>
  <sheetViews>
    <sheetView view="pageBreakPreview" zoomScaleNormal="100" zoomScaleSheetLayoutView="100" workbookViewId="0">
      <selection activeCell="E36" sqref="E36"/>
    </sheetView>
  </sheetViews>
  <sheetFormatPr defaultColWidth="9" defaultRowHeight="17.100000000000001" customHeight="1" x14ac:dyDescent="0.2"/>
  <cols>
    <col min="1" max="1" width="7.33203125" style="92" customWidth="1"/>
    <col min="2" max="2" width="35.21875" style="92" customWidth="1"/>
    <col min="3" max="3" width="12.6640625" style="92" customWidth="1"/>
    <col min="4" max="4" width="12.6640625" style="93" customWidth="1"/>
    <col min="5" max="5" width="24.88671875" style="92" customWidth="1"/>
    <col min="6" max="16384" width="9" style="92"/>
  </cols>
  <sheetData>
    <row r="1" spans="2:5" ht="17.100000000000001" customHeight="1" x14ac:dyDescent="0.2">
      <c r="E1" s="94" t="s">
        <v>47</v>
      </c>
    </row>
    <row r="2" spans="2:5" ht="17.100000000000001" customHeight="1" x14ac:dyDescent="0.2">
      <c r="E2" s="94"/>
    </row>
    <row r="3" spans="2:5" ht="17.100000000000001" customHeight="1" x14ac:dyDescent="0.2">
      <c r="B3" s="273" t="s">
        <v>48</v>
      </c>
      <c r="C3" s="273"/>
      <c r="D3" s="273"/>
      <c r="E3" s="273"/>
    </row>
    <row r="4" spans="2:5" ht="9.75" customHeight="1" x14ac:dyDescent="0.2"/>
    <row r="5" spans="2:5" ht="16.05" customHeight="1" x14ac:dyDescent="0.2">
      <c r="B5" s="92" t="s">
        <v>49</v>
      </c>
    </row>
    <row r="6" spans="2:5" ht="16.05" customHeight="1" x14ac:dyDescent="0.2">
      <c r="B6" s="224" t="s">
        <v>50</v>
      </c>
      <c r="C6" s="224" t="s">
        <v>51</v>
      </c>
      <c r="D6" s="225" t="s">
        <v>52</v>
      </c>
      <c r="E6" s="226" t="s">
        <v>53</v>
      </c>
    </row>
    <row r="7" spans="2:5" ht="16.05" customHeight="1" x14ac:dyDescent="0.2">
      <c r="B7" s="227" t="s">
        <v>54</v>
      </c>
      <c r="C7" s="228"/>
      <c r="D7" s="228"/>
      <c r="E7" s="229"/>
    </row>
    <row r="8" spans="2:5" ht="16.05" customHeight="1" x14ac:dyDescent="0.2">
      <c r="B8" s="230" t="s">
        <v>55</v>
      </c>
      <c r="C8" s="231">
        <v>280000</v>
      </c>
      <c r="D8" s="231">
        <v>350000</v>
      </c>
      <c r="E8" s="232"/>
    </row>
    <row r="9" spans="2:5" ht="16.05" customHeight="1" x14ac:dyDescent="0.2">
      <c r="B9" s="233" t="s">
        <v>56</v>
      </c>
      <c r="C9" s="234">
        <v>75000</v>
      </c>
      <c r="D9" s="234">
        <v>80000</v>
      </c>
      <c r="E9" s="235"/>
    </row>
    <row r="10" spans="2:5" ht="16.05" customHeight="1" x14ac:dyDescent="0.2">
      <c r="B10" s="236" t="s">
        <v>57</v>
      </c>
      <c r="C10" s="234">
        <v>270000</v>
      </c>
      <c r="D10" s="237">
        <v>249000</v>
      </c>
      <c r="E10" s="238"/>
    </row>
    <row r="11" spans="2:5" ht="16.05" customHeight="1" x14ac:dyDescent="0.2">
      <c r="B11" s="236" t="s">
        <v>58</v>
      </c>
      <c r="C11" s="234">
        <v>5000</v>
      </c>
      <c r="D11" s="237">
        <v>5000</v>
      </c>
      <c r="E11" s="238"/>
    </row>
    <row r="12" spans="2:5" ht="16.05" customHeight="1" x14ac:dyDescent="0.2">
      <c r="B12" s="236" t="s">
        <v>59</v>
      </c>
      <c r="C12" s="237">
        <v>57600</v>
      </c>
      <c r="D12" s="237">
        <v>55600</v>
      </c>
      <c r="E12" s="238"/>
    </row>
    <row r="13" spans="2:5" ht="16.05" customHeight="1" x14ac:dyDescent="0.2">
      <c r="B13" s="236" t="s">
        <v>60</v>
      </c>
      <c r="C13" s="237">
        <v>225000</v>
      </c>
      <c r="D13" s="237">
        <v>273000</v>
      </c>
      <c r="E13" s="238"/>
    </row>
    <row r="14" spans="2:5" ht="16.05" customHeight="1" x14ac:dyDescent="0.2">
      <c r="B14" s="236" t="s">
        <v>61</v>
      </c>
      <c r="C14" s="237">
        <v>48000</v>
      </c>
      <c r="D14" s="237">
        <f>28800+6400</f>
        <v>35200</v>
      </c>
      <c r="E14" s="238"/>
    </row>
    <row r="15" spans="2:5" ht="16.05" customHeight="1" x14ac:dyDescent="0.2">
      <c r="B15" s="236" t="s">
        <v>62</v>
      </c>
      <c r="C15" s="237">
        <v>110000</v>
      </c>
      <c r="D15" s="237">
        <v>112000</v>
      </c>
      <c r="E15" s="238"/>
    </row>
    <row r="16" spans="2:5" ht="16.05" customHeight="1" x14ac:dyDescent="0.2">
      <c r="B16" s="236" t="s">
        <v>63</v>
      </c>
      <c r="C16" s="237">
        <v>25000</v>
      </c>
      <c r="D16" s="237">
        <v>25000</v>
      </c>
      <c r="E16" s="238"/>
    </row>
    <row r="17" spans="2:5" ht="16.05" customHeight="1" x14ac:dyDescent="0.2">
      <c r="B17" s="239" t="s">
        <v>64</v>
      </c>
      <c r="C17" s="240">
        <v>50000</v>
      </c>
      <c r="D17" s="240">
        <f>52000+36000+12000</f>
        <v>100000</v>
      </c>
      <c r="E17" s="241"/>
    </row>
    <row r="18" spans="2:5" ht="16.05" customHeight="1" x14ac:dyDescent="0.2">
      <c r="B18" s="239" t="s">
        <v>65</v>
      </c>
      <c r="C18" s="240">
        <v>399</v>
      </c>
      <c r="D18" s="240">
        <f>693+887</f>
        <v>1580</v>
      </c>
      <c r="E18" s="241" t="s">
        <v>66</v>
      </c>
    </row>
    <row r="19" spans="2:5" ht="16.05" customHeight="1" x14ac:dyDescent="0.2">
      <c r="B19" s="242" t="s">
        <v>67</v>
      </c>
      <c r="C19" s="243">
        <f>SUM(C7:C18)</f>
        <v>1145999</v>
      </c>
      <c r="D19" s="243">
        <f>SUM(D7:D18)</f>
        <v>1286380</v>
      </c>
      <c r="E19" s="244"/>
    </row>
    <row r="20" spans="2:5" ht="16.05" customHeight="1" x14ac:dyDescent="0.2">
      <c r="E20" s="89"/>
    </row>
    <row r="21" spans="2:5" ht="16.05" customHeight="1" x14ac:dyDescent="0.2">
      <c r="B21" s="92" t="s">
        <v>68</v>
      </c>
      <c r="E21" s="89"/>
    </row>
    <row r="22" spans="2:5" ht="16.05" customHeight="1" x14ac:dyDescent="0.2">
      <c r="B22" s="247" t="s">
        <v>50</v>
      </c>
      <c r="C22" s="247" t="s">
        <v>51</v>
      </c>
      <c r="D22" s="248" t="s">
        <v>52</v>
      </c>
      <c r="E22" s="249" t="s">
        <v>53</v>
      </c>
    </row>
    <row r="23" spans="2:5" ht="16.05" customHeight="1" x14ac:dyDescent="0.2">
      <c r="B23" s="253" t="s">
        <v>55</v>
      </c>
      <c r="C23" s="254">
        <v>290000</v>
      </c>
      <c r="D23" s="254">
        <v>269240</v>
      </c>
      <c r="E23" s="255"/>
    </row>
    <row r="24" spans="2:5" ht="16.05" customHeight="1" x14ac:dyDescent="0.2">
      <c r="B24" s="233" t="s">
        <v>56</v>
      </c>
      <c r="C24" s="234">
        <v>80000</v>
      </c>
      <c r="D24" s="234">
        <v>61400</v>
      </c>
      <c r="E24" s="245"/>
    </row>
    <row r="25" spans="2:5" ht="16.05" customHeight="1" x14ac:dyDescent="0.2">
      <c r="B25" s="236" t="s">
        <v>57</v>
      </c>
      <c r="C25" s="237">
        <v>280000</v>
      </c>
      <c r="D25" s="237">
        <v>276630</v>
      </c>
      <c r="E25" s="238"/>
    </row>
    <row r="26" spans="2:5" ht="16.05" customHeight="1" x14ac:dyDescent="0.2">
      <c r="B26" s="236" t="s">
        <v>69</v>
      </c>
      <c r="C26" s="237">
        <v>10000</v>
      </c>
      <c r="D26" s="237">
        <v>12020</v>
      </c>
      <c r="E26" s="246"/>
    </row>
    <row r="27" spans="2:5" ht="16.05" customHeight="1" x14ac:dyDescent="0.2">
      <c r="B27" s="236" t="s">
        <v>58</v>
      </c>
      <c r="C27" s="237">
        <v>30000</v>
      </c>
      <c r="D27" s="237">
        <v>12950</v>
      </c>
      <c r="E27" s="246"/>
    </row>
    <row r="28" spans="2:5" ht="16.05" customHeight="1" x14ac:dyDescent="0.2">
      <c r="B28" s="236" t="s">
        <v>59</v>
      </c>
      <c r="C28" s="237">
        <v>60000</v>
      </c>
      <c r="D28" s="237">
        <v>69536</v>
      </c>
      <c r="E28" s="246"/>
    </row>
    <row r="29" spans="2:5" ht="16.05" customHeight="1" x14ac:dyDescent="0.2">
      <c r="B29" s="236" t="s">
        <v>60</v>
      </c>
      <c r="C29" s="237">
        <v>300000</v>
      </c>
      <c r="D29" s="237">
        <v>226420</v>
      </c>
      <c r="E29" s="238"/>
    </row>
    <row r="30" spans="2:5" ht="16.05" customHeight="1" x14ac:dyDescent="0.2">
      <c r="B30" s="236" t="s">
        <v>61</v>
      </c>
      <c r="C30" s="237">
        <v>60000</v>
      </c>
      <c r="D30" s="237">
        <v>63778</v>
      </c>
      <c r="E30" s="238"/>
    </row>
    <row r="31" spans="2:5" ht="16.05" customHeight="1" x14ac:dyDescent="0.2">
      <c r="B31" s="236" t="s">
        <v>70</v>
      </c>
      <c r="C31" s="237">
        <v>4000</v>
      </c>
      <c r="D31" s="237">
        <v>4000</v>
      </c>
      <c r="E31" s="238"/>
    </row>
    <row r="32" spans="2:5" ht="16.05" customHeight="1" x14ac:dyDescent="0.2">
      <c r="B32" s="236" t="s">
        <v>71</v>
      </c>
      <c r="C32" s="237">
        <v>15000</v>
      </c>
      <c r="D32" s="237">
        <v>14050</v>
      </c>
      <c r="E32" s="238"/>
    </row>
    <row r="33" spans="2:5" ht="16.05" customHeight="1" x14ac:dyDescent="0.2">
      <c r="B33" s="236" t="s">
        <v>72</v>
      </c>
      <c r="C33" s="237">
        <v>15000</v>
      </c>
      <c r="D33" s="237">
        <v>18000</v>
      </c>
      <c r="E33" s="238" t="s">
        <v>73</v>
      </c>
    </row>
    <row r="34" spans="2:5" ht="16.05" customHeight="1" x14ac:dyDescent="0.2">
      <c r="B34" s="236" t="s">
        <v>74</v>
      </c>
      <c r="C34" s="237">
        <v>20000</v>
      </c>
      <c r="D34" s="237">
        <f>1146+874+874+877</f>
        <v>3771</v>
      </c>
      <c r="E34" s="238" t="s">
        <v>75</v>
      </c>
    </row>
    <row r="35" spans="2:5" ht="16.05" customHeight="1" x14ac:dyDescent="0.2">
      <c r="B35" s="236" t="s">
        <v>76</v>
      </c>
      <c r="C35" s="237">
        <v>21500</v>
      </c>
      <c r="D35" s="237">
        <v>800</v>
      </c>
      <c r="E35" s="238" t="s">
        <v>77</v>
      </c>
    </row>
    <row r="36" spans="2:5" ht="16.05" customHeight="1" x14ac:dyDescent="0.2">
      <c r="B36" s="256" t="s">
        <v>78</v>
      </c>
      <c r="C36" s="257">
        <v>20000</v>
      </c>
      <c r="D36" s="257">
        <f>6000+63000</f>
        <v>69000</v>
      </c>
      <c r="E36" s="258" t="s">
        <v>79</v>
      </c>
    </row>
    <row r="37" spans="2:5" ht="16.05" customHeight="1" x14ac:dyDescent="0.2">
      <c r="B37" s="250" t="s">
        <v>67</v>
      </c>
      <c r="C37" s="251">
        <f>SUM(C23:C36)</f>
        <v>1205500</v>
      </c>
      <c r="D37" s="251">
        <f>SUM(D23:D36)</f>
        <v>1101595</v>
      </c>
      <c r="E37" s="252"/>
    </row>
    <row r="38" spans="2:5" ht="16.05" customHeight="1" x14ac:dyDescent="0.2"/>
    <row r="39" spans="2:5" ht="16.05" customHeight="1" x14ac:dyDescent="0.2"/>
    <row r="40" spans="2:5" ht="16.05" customHeight="1" x14ac:dyDescent="0.2">
      <c r="B40" s="259" t="s">
        <v>80</v>
      </c>
      <c r="C40" s="259"/>
      <c r="D40" s="260">
        <v>819924</v>
      </c>
    </row>
    <row r="41" spans="2:5" ht="16.05" customHeight="1" x14ac:dyDescent="0.2">
      <c r="B41" s="259" t="s">
        <v>81</v>
      </c>
      <c r="C41" s="259"/>
      <c r="D41" s="260">
        <f>D19</f>
        <v>1286380</v>
      </c>
      <c r="E41" s="89"/>
    </row>
    <row r="42" spans="2:5" ht="16.05" customHeight="1" x14ac:dyDescent="0.2">
      <c r="B42" s="259" t="s">
        <v>82</v>
      </c>
      <c r="C42" s="259"/>
      <c r="D42" s="260">
        <f>D37</f>
        <v>1101595</v>
      </c>
    </row>
    <row r="43" spans="2:5" ht="16.05" customHeight="1" x14ac:dyDescent="0.2">
      <c r="B43" s="259" t="s">
        <v>83</v>
      </c>
      <c r="C43" s="259"/>
      <c r="D43" s="260">
        <f>D40+D41-D42</f>
        <v>1004709</v>
      </c>
    </row>
    <row r="45" spans="2:5" ht="17.100000000000001" customHeight="1" x14ac:dyDescent="0.2">
      <c r="D45" s="93" t="s">
        <v>84</v>
      </c>
    </row>
    <row r="47" spans="2:5" ht="17.100000000000001" customHeight="1" x14ac:dyDescent="0.2">
      <c r="B47" s="92" t="s">
        <v>85</v>
      </c>
    </row>
    <row r="48" spans="2:5" ht="27.9" customHeight="1" x14ac:dyDescent="0.2">
      <c r="B48" s="92" t="s">
        <v>86</v>
      </c>
    </row>
    <row r="49" spans="2:5" ht="27.9" customHeight="1" x14ac:dyDescent="0.2">
      <c r="B49" s="92" t="s">
        <v>87</v>
      </c>
      <c r="E49" s="92" t="s">
        <v>88</v>
      </c>
    </row>
    <row r="50" spans="2:5" ht="30" customHeight="1" x14ac:dyDescent="0.2">
      <c r="E50" s="92" t="s">
        <v>89</v>
      </c>
    </row>
  </sheetData>
  <mergeCells count="1">
    <mergeCell ref="B3:E3"/>
  </mergeCells>
  <phoneticPr fontId="32"/>
  <pageMargins left="0.511811023622047" right="0" top="0.35433070866141703" bottom="0.15748031496063" header="0.31496062992126" footer="0.31496062992126"/>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76"/>
  <sheetViews>
    <sheetView view="pageBreakPreview" zoomScale="90" zoomScaleNormal="100" zoomScaleSheetLayoutView="90" workbookViewId="0">
      <selection activeCell="B51" sqref="B51"/>
    </sheetView>
  </sheetViews>
  <sheetFormatPr defaultColWidth="9" defaultRowHeight="13.2" x14ac:dyDescent="0.2"/>
  <cols>
    <col min="1" max="1" width="2.33203125" style="110" customWidth="1"/>
    <col min="2" max="2" width="11.77734375" style="111" customWidth="1"/>
    <col min="3" max="3" width="42.44140625" style="110" customWidth="1"/>
    <col min="4" max="5" width="10.33203125" style="110" customWidth="1"/>
    <col min="6" max="6" width="11.77734375" style="110" customWidth="1"/>
    <col min="7" max="16384" width="9" style="110"/>
  </cols>
  <sheetData>
    <row r="1" spans="2:6" ht="21" x14ac:dyDescent="0.2">
      <c r="C1" s="274" t="s">
        <v>90</v>
      </c>
      <c r="F1" s="112" t="s">
        <v>91</v>
      </c>
    </row>
    <row r="2" spans="2:6" ht="8.4" customHeight="1" x14ac:dyDescent="0.2">
      <c r="C2" s="274"/>
    </row>
    <row r="3" spans="2:6" ht="18" customHeight="1" x14ac:dyDescent="0.2">
      <c r="B3" s="119" t="s">
        <v>92</v>
      </c>
      <c r="C3" s="120" t="s">
        <v>93</v>
      </c>
      <c r="D3" s="120" t="s">
        <v>49</v>
      </c>
      <c r="E3" s="120" t="s">
        <v>68</v>
      </c>
      <c r="F3" s="120" t="s">
        <v>94</v>
      </c>
    </row>
    <row r="4" spans="2:6" ht="12.45" customHeight="1" x14ac:dyDescent="0.2">
      <c r="B4" s="115">
        <v>45748</v>
      </c>
      <c r="C4" s="117" t="s">
        <v>80</v>
      </c>
      <c r="D4" s="116"/>
      <c r="E4" s="116"/>
      <c r="F4" s="116">
        <v>819924</v>
      </c>
    </row>
    <row r="5" spans="2:6" ht="12.45" customHeight="1" x14ac:dyDescent="0.2">
      <c r="B5" s="115">
        <v>45773</v>
      </c>
      <c r="C5" s="117" t="s">
        <v>95</v>
      </c>
      <c r="D5" s="116"/>
      <c r="E5" s="116">
        <v>800</v>
      </c>
      <c r="F5" s="116">
        <f t="shared" ref="F5:F17" si="0">F4+D5-E5</f>
        <v>819124</v>
      </c>
    </row>
    <row r="6" spans="2:6" ht="12.45" customHeight="1" x14ac:dyDescent="0.2">
      <c r="B6" s="115">
        <v>45780</v>
      </c>
      <c r="C6" s="117" t="s">
        <v>96</v>
      </c>
      <c r="D6" s="116"/>
      <c r="E6" s="116"/>
      <c r="F6" s="116">
        <f t="shared" si="0"/>
        <v>819124</v>
      </c>
    </row>
    <row r="7" spans="2:6" ht="12.45" customHeight="1" x14ac:dyDescent="0.2">
      <c r="B7" s="115"/>
      <c r="C7" s="126" t="s">
        <v>97</v>
      </c>
      <c r="D7" s="116">
        <f>7000*50</f>
        <v>350000</v>
      </c>
      <c r="E7" s="116"/>
      <c r="F7" s="116">
        <f t="shared" si="0"/>
        <v>1169124</v>
      </c>
    </row>
    <row r="8" spans="2:6" ht="12.45" customHeight="1" x14ac:dyDescent="0.2">
      <c r="B8" s="115"/>
      <c r="C8" s="126" t="s">
        <v>98</v>
      </c>
      <c r="D8" s="116"/>
      <c r="E8" s="116">
        <v>8700</v>
      </c>
      <c r="F8" s="116">
        <f t="shared" si="0"/>
        <v>1160424</v>
      </c>
    </row>
    <row r="9" spans="2:6" ht="12.45" customHeight="1" x14ac:dyDescent="0.2">
      <c r="B9" s="115"/>
      <c r="C9" s="117" t="s">
        <v>99</v>
      </c>
      <c r="D9" s="116"/>
      <c r="E9" s="116">
        <v>150000</v>
      </c>
      <c r="F9" s="116">
        <f t="shared" si="0"/>
        <v>1010424</v>
      </c>
    </row>
    <row r="10" spans="2:6" ht="12.45" customHeight="1" x14ac:dyDescent="0.2">
      <c r="B10" s="115"/>
      <c r="C10" s="117" t="s">
        <v>100</v>
      </c>
      <c r="D10" s="116"/>
      <c r="E10" s="116">
        <v>32040</v>
      </c>
      <c r="F10" s="116">
        <f t="shared" si="0"/>
        <v>978384</v>
      </c>
    </row>
    <row r="11" spans="2:6" ht="12.45" customHeight="1" x14ac:dyDescent="0.2">
      <c r="B11" s="115"/>
      <c r="C11" s="117" t="s">
        <v>101</v>
      </c>
      <c r="D11" s="116"/>
      <c r="E11" s="116">
        <v>38000</v>
      </c>
      <c r="F11" s="116">
        <f t="shared" si="0"/>
        <v>940384</v>
      </c>
    </row>
    <row r="12" spans="2:6" ht="12.45" customHeight="1" x14ac:dyDescent="0.2">
      <c r="B12" s="115"/>
      <c r="C12" s="117" t="s">
        <v>102</v>
      </c>
      <c r="D12" s="116"/>
      <c r="E12" s="116">
        <v>31680</v>
      </c>
      <c r="F12" s="116">
        <f t="shared" si="0"/>
        <v>908704</v>
      </c>
    </row>
    <row r="13" spans="2:6" ht="12.45" customHeight="1" x14ac:dyDescent="0.2">
      <c r="B13" s="115"/>
      <c r="C13" s="117" t="s">
        <v>103</v>
      </c>
      <c r="D13" s="116"/>
      <c r="E13" s="116">
        <v>8820</v>
      </c>
      <c r="F13" s="116">
        <f t="shared" si="0"/>
        <v>899884</v>
      </c>
    </row>
    <row r="14" spans="2:6" ht="12.45" customHeight="1" x14ac:dyDescent="0.2">
      <c r="B14" s="115">
        <v>45809</v>
      </c>
      <c r="C14" s="126" t="s">
        <v>104</v>
      </c>
      <c r="D14" s="116"/>
      <c r="E14" s="116"/>
      <c r="F14" s="116">
        <f t="shared" si="0"/>
        <v>899884</v>
      </c>
    </row>
    <row r="15" spans="2:6" ht="12.45" customHeight="1" x14ac:dyDescent="0.2">
      <c r="B15" s="115"/>
      <c r="C15" s="126" t="s">
        <v>105</v>
      </c>
      <c r="D15" s="116">
        <f>2500*32</f>
        <v>80000</v>
      </c>
      <c r="E15" s="116"/>
      <c r="F15" s="116">
        <f t="shared" si="0"/>
        <v>979884</v>
      </c>
    </row>
    <row r="16" spans="2:6" ht="12.45" customHeight="1" x14ac:dyDescent="0.2">
      <c r="B16" s="115"/>
      <c r="C16" s="126" t="s">
        <v>98</v>
      </c>
      <c r="D16" s="116"/>
      <c r="E16" s="116">
        <v>4540</v>
      </c>
      <c r="F16" s="116">
        <f t="shared" si="0"/>
        <v>975344</v>
      </c>
    </row>
    <row r="17" spans="2:7" ht="12.45" customHeight="1" x14ac:dyDescent="0.2">
      <c r="B17" s="115"/>
      <c r="C17" s="126" t="s">
        <v>99</v>
      </c>
      <c r="D17" s="116"/>
      <c r="E17" s="116">
        <v>50000</v>
      </c>
      <c r="F17" s="116">
        <f t="shared" si="0"/>
        <v>925344</v>
      </c>
    </row>
    <row r="18" spans="2:7" ht="12.45" customHeight="1" x14ac:dyDescent="0.2">
      <c r="B18" s="115"/>
      <c r="C18" s="117" t="s">
        <v>103</v>
      </c>
      <c r="D18" s="116"/>
      <c r="E18" s="116">
        <v>6860</v>
      </c>
      <c r="F18" s="116">
        <f t="shared" ref="F18:F29" si="1">F17+D18-E18</f>
        <v>918484</v>
      </c>
    </row>
    <row r="19" spans="2:7" ht="12.45" customHeight="1" x14ac:dyDescent="0.2">
      <c r="B19" s="115">
        <v>45828</v>
      </c>
      <c r="C19" s="117" t="s">
        <v>106</v>
      </c>
      <c r="D19" s="116"/>
      <c r="E19" s="116">
        <v>6000</v>
      </c>
      <c r="F19" s="116">
        <f t="shared" si="1"/>
        <v>912484</v>
      </c>
    </row>
    <row r="20" spans="2:7" ht="12.45" customHeight="1" x14ac:dyDescent="0.2">
      <c r="B20" s="115">
        <v>45851</v>
      </c>
      <c r="C20" s="117" t="s">
        <v>107</v>
      </c>
      <c r="D20" s="116"/>
      <c r="E20" s="116">
        <v>6000</v>
      </c>
      <c r="F20" s="116">
        <f t="shared" si="1"/>
        <v>906484</v>
      </c>
    </row>
    <row r="21" spans="2:7" ht="12.45" customHeight="1" x14ac:dyDescent="0.2">
      <c r="B21" s="115">
        <v>45858</v>
      </c>
      <c r="C21" s="126" t="s">
        <v>108</v>
      </c>
      <c r="D21" s="116"/>
      <c r="E21" s="116"/>
      <c r="F21" s="116">
        <f t="shared" si="1"/>
        <v>906484</v>
      </c>
    </row>
    <row r="22" spans="2:7" ht="12.45" customHeight="1" x14ac:dyDescent="0.2">
      <c r="B22" s="115"/>
      <c r="C22" s="126" t="s">
        <v>109</v>
      </c>
      <c r="D22" s="116">
        <f>3000*83</f>
        <v>249000</v>
      </c>
      <c r="E22" s="116"/>
      <c r="F22" s="116">
        <f t="shared" si="1"/>
        <v>1155484</v>
      </c>
    </row>
    <row r="23" spans="2:7" ht="12.45" customHeight="1" x14ac:dyDescent="0.2">
      <c r="B23" s="115"/>
      <c r="C23" s="126" t="s">
        <v>110</v>
      </c>
      <c r="D23" s="116"/>
      <c r="E23" s="116">
        <v>77740</v>
      </c>
      <c r="F23" s="116">
        <f t="shared" si="1"/>
        <v>1077744</v>
      </c>
    </row>
    <row r="24" spans="2:7" ht="12.45" customHeight="1" x14ac:dyDescent="0.2">
      <c r="B24" s="115"/>
      <c r="C24" s="126" t="s">
        <v>111</v>
      </c>
      <c r="D24" s="116"/>
      <c r="E24" s="116">
        <v>188600</v>
      </c>
      <c r="F24" s="116">
        <f t="shared" si="1"/>
        <v>889144</v>
      </c>
      <c r="G24" s="110">
        <f>5880+2772</f>
        <v>8652</v>
      </c>
    </row>
    <row r="25" spans="2:7" ht="12.45" customHeight="1" x14ac:dyDescent="0.2">
      <c r="B25" s="115"/>
      <c r="C25" s="117" t="s">
        <v>103</v>
      </c>
      <c r="D25" s="116"/>
      <c r="E25" s="116">
        <v>10290</v>
      </c>
      <c r="F25" s="116">
        <f t="shared" si="1"/>
        <v>878854</v>
      </c>
    </row>
    <row r="26" spans="2:7" ht="12.45" customHeight="1" x14ac:dyDescent="0.2">
      <c r="B26" s="115"/>
      <c r="C26" s="126" t="s">
        <v>112</v>
      </c>
      <c r="D26" s="116">
        <f>13*4000</f>
        <v>52000</v>
      </c>
      <c r="E26" s="116"/>
      <c r="F26" s="116">
        <f t="shared" si="1"/>
        <v>930854</v>
      </c>
    </row>
    <row r="27" spans="2:7" ht="12.45" customHeight="1" x14ac:dyDescent="0.2">
      <c r="B27" s="115">
        <v>45856</v>
      </c>
      <c r="C27" s="126" t="s">
        <v>113</v>
      </c>
      <c r="D27" s="116"/>
      <c r="E27" s="116">
        <v>1146</v>
      </c>
      <c r="F27" s="116">
        <f t="shared" si="1"/>
        <v>929708</v>
      </c>
    </row>
    <row r="28" spans="2:7" ht="12.45" customHeight="1" x14ac:dyDescent="0.2">
      <c r="B28" s="115">
        <v>45887</v>
      </c>
      <c r="C28" s="126" t="s">
        <v>114</v>
      </c>
      <c r="D28" s="116"/>
      <c r="E28" s="116">
        <v>4000</v>
      </c>
      <c r="F28" s="116">
        <f t="shared" si="1"/>
        <v>925708</v>
      </c>
    </row>
    <row r="29" spans="2:7" ht="12.45" customHeight="1" x14ac:dyDescent="0.2">
      <c r="B29" s="115"/>
      <c r="C29" s="126" t="s">
        <v>115</v>
      </c>
      <c r="D29" s="116"/>
      <c r="E29" s="116">
        <f>50*281</f>
        <v>14050</v>
      </c>
      <c r="F29" s="116">
        <f t="shared" si="1"/>
        <v>911658</v>
      </c>
    </row>
    <row r="30" spans="2:7" ht="12.45" customHeight="1" x14ac:dyDescent="0.2">
      <c r="B30" s="115">
        <v>45914</v>
      </c>
      <c r="C30" s="126" t="s">
        <v>66</v>
      </c>
      <c r="D30" s="116">
        <v>693</v>
      </c>
      <c r="E30" s="116"/>
      <c r="F30" s="116">
        <f t="shared" ref="F30:F63" si="2">F29+D30-E30</f>
        <v>912351</v>
      </c>
    </row>
    <row r="31" spans="2:7" ht="12.45" customHeight="1" x14ac:dyDescent="0.2">
      <c r="B31" s="115">
        <v>45922</v>
      </c>
      <c r="C31" s="126" t="s">
        <v>116</v>
      </c>
      <c r="D31" s="116">
        <v>112000</v>
      </c>
      <c r="E31" s="116"/>
      <c r="F31" s="116">
        <f t="shared" si="2"/>
        <v>1024351</v>
      </c>
    </row>
    <row r="32" spans="2:7" ht="12.45" customHeight="1" x14ac:dyDescent="0.2">
      <c r="B32" s="115">
        <v>45949</v>
      </c>
      <c r="C32" s="126" t="s">
        <v>117</v>
      </c>
      <c r="D32" s="116"/>
      <c r="E32" s="116">
        <v>877</v>
      </c>
      <c r="F32" s="116">
        <f t="shared" si="2"/>
        <v>1023474</v>
      </c>
    </row>
    <row r="33" spans="2:6" ht="12.45" customHeight="1" x14ac:dyDescent="0.2">
      <c r="B33" s="115">
        <v>45963</v>
      </c>
      <c r="C33" s="126" t="s">
        <v>118</v>
      </c>
      <c r="D33" s="116">
        <v>5000</v>
      </c>
      <c r="E33" s="116"/>
      <c r="F33" s="116">
        <f t="shared" si="2"/>
        <v>1028474</v>
      </c>
    </row>
    <row r="34" spans="2:6" ht="12.45" customHeight="1" x14ac:dyDescent="0.2">
      <c r="B34" s="115"/>
      <c r="C34" s="126" t="s">
        <v>103</v>
      </c>
      <c r="D34" s="116"/>
      <c r="E34" s="116">
        <v>7350</v>
      </c>
      <c r="F34" s="116">
        <f t="shared" si="2"/>
        <v>1021124</v>
      </c>
    </row>
    <row r="35" spans="2:6" ht="12.45" customHeight="1" x14ac:dyDescent="0.2">
      <c r="B35" s="115"/>
      <c r="C35" s="126" t="s">
        <v>99</v>
      </c>
      <c r="D35" s="116"/>
      <c r="E35" s="116">
        <v>5600</v>
      </c>
      <c r="F35" s="116">
        <f t="shared" si="2"/>
        <v>1015524</v>
      </c>
    </row>
    <row r="36" spans="2:6" ht="12.45" customHeight="1" x14ac:dyDescent="0.2">
      <c r="B36" s="115">
        <v>45964</v>
      </c>
      <c r="C36" s="126" t="s">
        <v>119</v>
      </c>
      <c r="D36" s="116"/>
      <c r="E36" s="116">
        <v>12020</v>
      </c>
      <c r="F36" s="116">
        <f t="shared" si="2"/>
        <v>1003504</v>
      </c>
    </row>
    <row r="37" spans="2:6" ht="12.45" customHeight="1" x14ac:dyDescent="0.2">
      <c r="B37" s="115">
        <v>46012</v>
      </c>
      <c r="C37" s="126" t="s">
        <v>32</v>
      </c>
      <c r="D37" s="116"/>
      <c r="E37" s="116"/>
      <c r="F37" s="116">
        <f t="shared" si="2"/>
        <v>1003504</v>
      </c>
    </row>
    <row r="38" spans="2:6" ht="12.45" customHeight="1" x14ac:dyDescent="0.2">
      <c r="B38" s="115"/>
      <c r="C38" s="126" t="s">
        <v>120</v>
      </c>
      <c r="D38" s="116">
        <f>39*1200+11*800</f>
        <v>55600</v>
      </c>
      <c r="E38" s="116"/>
      <c r="F38" s="116">
        <f t="shared" si="2"/>
        <v>1059104</v>
      </c>
    </row>
    <row r="39" spans="2:6" ht="12.45" customHeight="1" x14ac:dyDescent="0.2">
      <c r="B39" s="115"/>
      <c r="C39" s="126" t="s">
        <v>121</v>
      </c>
      <c r="D39" s="116"/>
      <c r="E39" s="116">
        <v>56000</v>
      </c>
      <c r="F39" s="116">
        <f t="shared" si="2"/>
        <v>1003104</v>
      </c>
    </row>
    <row r="40" spans="2:6" ht="12.45" customHeight="1" x14ac:dyDescent="0.2">
      <c r="B40" s="115"/>
      <c r="C40" s="126" t="s">
        <v>122</v>
      </c>
      <c r="D40" s="116"/>
      <c r="E40" s="116">
        <v>4140</v>
      </c>
      <c r="F40" s="116">
        <f t="shared" si="2"/>
        <v>998964</v>
      </c>
    </row>
    <row r="41" spans="2:6" ht="12.45" customHeight="1" x14ac:dyDescent="0.2">
      <c r="B41" s="115"/>
      <c r="C41" s="117" t="s">
        <v>123</v>
      </c>
      <c r="D41" s="116"/>
      <c r="E41" s="116">
        <v>3396</v>
      </c>
      <c r="F41" s="116">
        <f t="shared" si="2"/>
        <v>995568</v>
      </c>
    </row>
    <row r="42" spans="2:6" ht="12.45" customHeight="1" x14ac:dyDescent="0.2">
      <c r="B42" s="118"/>
      <c r="C42" s="117" t="s">
        <v>124</v>
      </c>
      <c r="D42" s="116"/>
      <c r="E42" s="116">
        <v>6000</v>
      </c>
      <c r="F42" s="116">
        <f t="shared" si="2"/>
        <v>989568</v>
      </c>
    </row>
    <row r="43" spans="2:6" ht="12.45" customHeight="1" x14ac:dyDescent="0.2">
      <c r="B43" s="115">
        <v>46054</v>
      </c>
      <c r="C43" s="126" t="s">
        <v>125</v>
      </c>
      <c r="D43" s="116"/>
      <c r="E43" s="116"/>
      <c r="F43" s="116">
        <f t="shared" si="2"/>
        <v>989568</v>
      </c>
    </row>
    <row r="44" spans="2:6" ht="12.45" customHeight="1" x14ac:dyDescent="0.2">
      <c r="B44" s="115"/>
      <c r="C44" s="126" t="s">
        <v>126</v>
      </c>
      <c r="D44" s="116">
        <f>3000*91</f>
        <v>273000</v>
      </c>
      <c r="E44" s="116"/>
      <c r="F44" s="116">
        <f t="shared" si="2"/>
        <v>1262568</v>
      </c>
    </row>
    <row r="45" spans="2:6" ht="12.45" customHeight="1" x14ac:dyDescent="0.2">
      <c r="B45" s="115"/>
      <c r="C45" s="126" t="s">
        <v>127</v>
      </c>
      <c r="D45" s="116"/>
      <c r="E45" s="116">
        <v>9280</v>
      </c>
      <c r="F45" s="116">
        <f t="shared" si="2"/>
        <v>1253288</v>
      </c>
    </row>
    <row r="46" spans="2:6" ht="12.45" customHeight="1" x14ac:dyDescent="0.2">
      <c r="B46" s="115"/>
      <c r="C46" s="126" t="s">
        <v>128</v>
      </c>
      <c r="D46" s="116"/>
      <c r="E46" s="116">
        <v>209300</v>
      </c>
      <c r="F46" s="116">
        <f t="shared" si="2"/>
        <v>1043988</v>
      </c>
    </row>
    <row r="47" spans="2:6" ht="12.45" customHeight="1" x14ac:dyDescent="0.2">
      <c r="B47" s="115"/>
      <c r="C47" s="126" t="s">
        <v>103</v>
      </c>
      <c r="D47" s="116"/>
      <c r="E47" s="116">
        <v>7840</v>
      </c>
      <c r="F47" s="116">
        <f t="shared" si="2"/>
        <v>1036148</v>
      </c>
    </row>
    <row r="48" spans="2:6" ht="12.45" customHeight="1" x14ac:dyDescent="0.2">
      <c r="B48" s="115">
        <v>46046</v>
      </c>
      <c r="C48" s="126" t="s">
        <v>113</v>
      </c>
      <c r="D48" s="116"/>
      <c r="E48" s="116">
        <v>874</v>
      </c>
      <c r="F48" s="116">
        <f t="shared" si="2"/>
        <v>1035274</v>
      </c>
    </row>
    <row r="49" spans="2:6" ht="12.45" customHeight="1" x14ac:dyDescent="0.2">
      <c r="B49" s="115"/>
      <c r="C49" s="126" t="s">
        <v>129</v>
      </c>
      <c r="D49" s="116">
        <v>36000</v>
      </c>
      <c r="E49" s="116"/>
      <c r="F49" s="116">
        <f t="shared" si="2"/>
        <v>1071274</v>
      </c>
    </row>
    <row r="50" spans="2:6" ht="12.45" customHeight="1" x14ac:dyDescent="0.2">
      <c r="B50" s="115"/>
      <c r="C50" s="126" t="s">
        <v>130</v>
      </c>
      <c r="D50" s="116">
        <v>12000</v>
      </c>
      <c r="E50" s="116"/>
      <c r="F50" s="116">
        <f t="shared" si="2"/>
        <v>1083274</v>
      </c>
    </row>
    <row r="51" spans="2:6" ht="12.45" customHeight="1" x14ac:dyDescent="0.2">
      <c r="B51" s="115">
        <v>45998</v>
      </c>
      <c r="C51" s="126" t="s">
        <v>131</v>
      </c>
      <c r="D51" s="116"/>
      <c r="E51" s="116">
        <v>3000</v>
      </c>
      <c r="F51" s="116">
        <f t="shared" si="2"/>
        <v>1080274</v>
      </c>
    </row>
    <row r="52" spans="2:6" ht="12.45" customHeight="1" x14ac:dyDescent="0.2">
      <c r="B52" s="115">
        <v>46033</v>
      </c>
      <c r="C52" s="126" t="s">
        <v>132</v>
      </c>
      <c r="D52" s="116"/>
      <c r="E52" s="116">
        <v>3000</v>
      </c>
      <c r="F52" s="116">
        <f t="shared" si="2"/>
        <v>1077274</v>
      </c>
    </row>
    <row r="53" spans="2:6" ht="12.45" customHeight="1" x14ac:dyDescent="0.2">
      <c r="B53" s="115">
        <v>46061</v>
      </c>
      <c r="C53" s="126" t="s">
        <v>133</v>
      </c>
      <c r="D53" s="116"/>
      <c r="E53" s="116">
        <v>63000</v>
      </c>
      <c r="F53" s="116">
        <f t="shared" si="2"/>
        <v>1014274</v>
      </c>
    </row>
    <row r="54" spans="2:6" ht="12.45" customHeight="1" x14ac:dyDescent="0.2">
      <c r="B54" s="115">
        <v>46068</v>
      </c>
      <c r="C54" s="117" t="s">
        <v>134</v>
      </c>
      <c r="D54" s="116"/>
      <c r="E54" s="116">
        <v>6000</v>
      </c>
      <c r="F54" s="116">
        <f t="shared" si="2"/>
        <v>1008274</v>
      </c>
    </row>
    <row r="55" spans="2:6" ht="12.45" customHeight="1" x14ac:dyDescent="0.2">
      <c r="B55" s="115">
        <v>46096</v>
      </c>
      <c r="C55" s="126" t="s">
        <v>66</v>
      </c>
      <c r="D55" s="116">
        <v>887</v>
      </c>
      <c r="E55" s="116"/>
      <c r="F55" s="116">
        <f t="shared" si="2"/>
        <v>1009161</v>
      </c>
    </row>
    <row r="56" spans="2:6" ht="12.45" customHeight="1" x14ac:dyDescent="0.2">
      <c r="B56" s="115">
        <v>46102</v>
      </c>
      <c r="C56" s="126" t="s">
        <v>113</v>
      </c>
      <c r="D56" s="116"/>
      <c r="E56" s="116">
        <v>874</v>
      </c>
      <c r="F56" s="116">
        <f t="shared" si="2"/>
        <v>1008287</v>
      </c>
    </row>
    <row r="57" spans="2:6" ht="12.45" customHeight="1" x14ac:dyDescent="0.2">
      <c r="B57" s="115">
        <v>46110</v>
      </c>
      <c r="C57" s="126" t="s">
        <v>135</v>
      </c>
      <c r="D57" s="116"/>
      <c r="E57" s="116"/>
      <c r="F57" s="116">
        <f t="shared" si="2"/>
        <v>1008287</v>
      </c>
    </row>
    <row r="58" spans="2:6" ht="12.45" customHeight="1" x14ac:dyDescent="0.2">
      <c r="B58" s="115"/>
      <c r="C58" s="126" t="s">
        <v>136</v>
      </c>
      <c r="D58" s="116">
        <f>1200*24</f>
        <v>28800</v>
      </c>
      <c r="E58" s="116"/>
      <c r="F58" s="116">
        <f t="shared" si="2"/>
        <v>1037087</v>
      </c>
    </row>
    <row r="59" spans="2:6" ht="12.45" customHeight="1" x14ac:dyDescent="0.2">
      <c r="B59" s="115"/>
      <c r="C59" s="126" t="s">
        <v>137</v>
      </c>
      <c r="D59" s="116">
        <f>800*8</f>
        <v>6400</v>
      </c>
      <c r="E59" s="116"/>
      <c r="F59" s="116">
        <f t="shared" si="2"/>
        <v>1043487</v>
      </c>
    </row>
    <row r="60" spans="2:6" ht="12.45" customHeight="1" x14ac:dyDescent="0.2">
      <c r="B60" s="115"/>
      <c r="C60" s="126" t="s">
        <v>138</v>
      </c>
      <c r="D60" s="116"/>
      <c r="E60" s="116">
        <v>1890</v>
      </c>
      <c r="F60" s="116">
        <f t="shared" si="2"/>
        <v>1041597</v>
      </c>
    </row>
    <row r="61" spans="2:6" ht="12.45" customHeight="1" x14ac:dyDescent="0.2">
      <c r="B61" s="115"/>
      <c r="C61" s="126" t="s">
        <v>139</v>
      </c>
      <c r="D61" s="116"/>
      <c r="E61" s="116">
        <v>5888</v>
      </c>
      <c r="F61" s="116">
        <f t="shared" si="2"/>
        <v>1035709</v>
      </c>
    </row>
    <row r="62" spans="2:6" ht="12.45" customHeight="1" x14ac:dyDescent="0.2">
      <c r="B62" s="115"/>
      <c r="C62" s="126" t="s">
        <v>121</v>
      </c>
      <c r="D62" s="116"/>
      <c r="E62" s="116">
        <v>56000</v>
      </c>
      <c r="F62" s="116">
        <f t="shared" si="2"/>
        <v>979709</v>
      </c>
    </row>
    <row r="63" spans="2:6" x14ac:dyDescent="0.2">
      <c r="B63" s="121">
        <v>46111</v>
      </c>
      <c r="C63" s="127" t="s">
        <v>63</v>
      </c>
      <c r="D63" s="122">
        <v>25000</v>
      </c>
      <c r="E63" s="122"/>
      <c r="F63" s="122">
        <f t="shared" si="2"/>
        <v>1004709</v>
      </c>
    </row>
    <row r="64" spans="2:6" x14ac:dyDescent="0.2">
      <c r="B64" s="123"/>
      <c r="C64" s="124" t="s">
        <v>67</v>
      </c>
      <c r="D64" s="125">
        <f>SUM(D4:D63)</f>
        <v>1286380</v>
      </c>
      <c r="E64" s="125">
        <f>SUM(E4:E63)</f>
        <v>1101595</v>
      </c>
      <c r="F64" s="125"/>
    </row>
    <row r="65" spans="3:6" x14ac:dyDescent="0.2">
      <c r="C65" s="113"/>
      <c r="D65" s="114"/>
      <c r="E65" s="114"/>
      <c r="F65" s="114"/>
    </row>
    <row r="76" spans="3:6" ht="20.399999999999999" customHeight="1" x14ac:dyDescent="0.2"/>
  </sheetData>
  <mergeCells count="1">
    <mergeCell ref="C1:C2"/>
  </mergeCells>
  <phoneticPr fontId="32"/>
  <printOptions horizontalCentered="1" verticalCentered="1"/>
  <pageMargins left="0" right="0" top="0.35433070866141736"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3"/>
  <sheetViews>
    <sheetView view="pageBreakPreview" zoomScaleNormal="100" zoomScaleSheetLayoutView="100" workbookViewId="0">
      <selection activeCell="B4" sqref="B4"/>
    </sheetView>
  </sheetViews>
  <sheetFormatPr defaultColWidth="9" defaultRowHeight="18" customHeight="1" x14ac:dyDescent="0.2"/>
  <cols>
    <col min="1" max="1" width="9" style="195"/>
    <col min="2" max="2" width="34.33203125" style="195" customWidth="1"/>
    <col min="3" max="3" width="13.109375" style="195" customWidth="1"/>
    <col min="4" max="4" width="13.109375" style="196" customWidth="1"/>
    <col min="5" max="5" width="25.44140625" style="195" customWidth="1"/>
    <col min="6" max="16384" width="9" style="195"/>
  </cols>
  <sheetData>
    <row r="1" spans="2:5" ht="18" customHeight="1" x14ac:dyDescent="0.2">
      <c r="E1" s="197" t="s">
        <v>140</v>
      </c>
    </row>
    <row r="3" spans="2:5" ht="18" customHeight="1" x14ac:dyDescent="0.2">
      <c r="B3" s="275" t="s">
        <v>141</v>
      </c>
      <c r="C3" s="275"/>
      <c r="D3" s="275"/>
      <c r="E3" s="275"/>
    </row>
    <row r="5" spans="2:5" ht="18" customHeight="1" x14ac:dyDescent="0.2">
      <c r="B5" s="195" t="s">
        <v>49</v>
      </c>
    </row>
    <row r="6" spans="2:5" ht="18" customHeight="1" x14ac:dyDescent="0.2">
      <c r="B6" s="198" t="s">
        <v>50</v>
      </c>
      <c r="C6" s="199" t="s">
        <v>142</v>
      </c>
      <c r="D6" s="200" t="s">
        <v>143</v>
      </c>
      <c r="E6" s="198" t="s">
        <v>53</v>
      </c>
    </row>
    <row r="7" spans="2:5" ht="18" customHeight="1" x14ac:dyDescent="0.2">
      <c r="B7" s="201" t="s">
        <v>144</v>
      </c>
      <c r="C7" s="202"/>
      <c r="D7" s="202"/>
      <c r="E7" s="201"/>
    </row>
    <row r="8" spans="2:5" ht="18" customHeight="1" x14ac:dyDescent="0.2">
      <c r="B8" s="203" t="s">
        <v>145</v>
      </c>
      <c r="C8" s="204">
        <v>350000</v>
      </c>
      <c r="D8" s="204">
        <f>42*7000</f>
        <v>294000</v>
      </c>
      <c r="E8" s="205" t="s">
        <v>146</v>
      </c>
    </row>
    <row r="9" spans="2:5" ht="18" customHeight="1" x14ac:dyDescent="0.2">
      <c r="B9" s="203" t="s">
        <v>147</v>
      </c>
      <c r="C9" s="204">
        <v>80000</v>
      </c>
      <c r="D9" s="204">
        <f>50*1500</f>
        <v>75000</v>
      </c>
      <c r="E9" s="205" t="s">
        <v>148</v>
      </c>
    </row>
    <row r="10" spans="2:5" ht="18" customHeight="1" x14ac:dyDescent="0.2">
      <c r="B10" s="206" t="s">
        <v>149</v>
      </c>
      <c r="C10" s="207">
        <v>249000</v>
      </c>
      <c r="D10" s="204">
        <f>170*1500</f>
        <v>255000</v>
      </c>
      <c r="E10" s="208" t="s">
        <v>150</v>
      </c>
    </row>
    <row r="11" spans="2:5" ht="18" customHeight="1" x14ac:dyDescent="0.2">
      <c r="B11" s="206" t="s">
        <v>151</v>
      </c>
      <c r="C11" s="207">
        <v>5000</v>
      </c>
      <c r="D11" s="204">
        <v>5000</v>
      </c>
      <c r="E11" s="205" t="s">
        <v>152</v>
      </c>
    </row>
    <row r="12" spans="2:5" ht="18" customHeight="1" x14ac:dyDescent="0.2">
      <c r="B12" s="206" t="s">
        <v>153</v>
      </c>
      <c r="C12" s="207">
        <v>55600</v>
      </c>
      <c r="D12" s="204">
        <f>48*1200</f>
        <v>57600</v>
      </c>
      <c r="E12" s="208" t="s">
        <v>154</v>
      </c>
    </row>
    <row r="13" spans="2:5" ht="18" customHeight="1" x14ac:dyDescent="0.2">
      <c r="B13" s="203" t="s">
        <v>155</v>
      </c>
      <c r="C13" s="207">
        <v>273000</v>
      </c>
      <c r="D13" s="204">
        <f>170*1500</f>
        <v>255000</v>
      </c>
      <c r="E13" s="208" t="s">
        <v>150</v>
      </c>
    </row>
    <row r="14" spans="2:5" ht="18" customHeight="1" x14ac:dyDescent="0.2">
      <c r="B14" s="206" t="s">
        <v>156</v>
      </c>
      <c r="C14" s="207">
        <f>28800+6400</f>
        <v>35200</v>
      </c>
      <c r="D14" s="204">
        <f>40*1200</f>
        <v>48000</v>
      </c>
      <c r="E14" s="208" t="s">
        <v>157</v>
      </c>
    </row>
    <row r="15" spans="2:5" ht="18" customHeight="1" x14ac:dyDescent="0.2">
      <c r="B15" s="206" t="s">
        <v>62</v>
      </c>
      <c r="C15" s="207">
        <v>112000</v>
      </c>
      <c r="D15" s="207">
        <v>110000</v>
      </c>
      <c r="E15" s="208"/>
    </row>
    <row r="16" spans="2:5" ht="18" customHeight="1" x14ac:dyDescent="0.2">
      <c r="B16" s="206" t="s">
        <v>63</v>
      </c>
      <c r="C16" s="207">
        <v>25000</v>
      </c>
      <c r="D16" s="207">
        <v>25000</v>
      </c>
      <c r="E16" s="208"/>
    </row>
    <row r="17" spans="2:5" ht="18" customHeight="1" x14ac:dyDescent="0.2">
      <c r="B17" s="209" t="s">
        <v>64</v>
      </c>
      <c r="C17" s="210">
        <f>52000+36000+12000</f>
        <v>100000</v>
      </c>
      <c r="D17" s="210">
        <v>50000</v>
      </c>
      <c r="E17" s="211"/>
    </row>
    <row r="18" spans="2:5" ht="18" customHeight="1" x14ac:dyDescent="0.2">
      <c r="B18" s="209" t="s">
        <v>65</v>
      </c>
      <c r="C18" s="210">
        <f>693+887</f>
        <v>1580</v>
      </c>
      <c r="D18" s="210">
        <v>399</v>
      </c>
      <c r="E18" s="211" t="s">
        <v>66</v>
      </c>
    </row>
    <row r="19" spans="2:5" ht="18" customHeight="1" x14ac:dyDescent="0.2">
      <c r="B19" s="201" t="s">
        <v>67</v>
      </c>
      <c r="C19" s="212">
        <f>SUM(C7:C18)</f>
        <v>1286380</v>
      </c>
      <c r="D19" s="212">
        <f>SUM(D7:D18)</f>
        <v>1174999</v>
      </c>
      <c r="E19" s="201"/>
    </row>
    <row r="21" spans="2:5" ht="18" customHeight="1" x14ac:dyDescent="0.2">
      <c r="B21" s="195" t="s">
        <v>68</v>
      </c>
    </row>
    <row r="22" spans="2:5" ht="18" customHeight="1" x14ac:dyDescent="0.2">
      <c r="B22" s="198" t="s">
        <v>50</v>
      </c>
      <c r="C22" s="199" t="s">
        <v>142</v>
      </c>
      <c r="D22" s="200" t="s">
        <v>143</v>
      </c>
      <c r="E22" s="198" t="s">
        <v>53</v>
      </c>
    </row>
    <row r="23" spans="2:5" ht="18" customHeight="1" x14ac:dyDescent="0.2">
      <c r="B23" s="213" t="s">
        <v>145</v>
      </c>
      <c r="C23" s="214">
        <v>269240</v>
      </c>
      <c r="D23" s="214">
        <v>290000</v>
      </c>
      <c r="E23" s="215"/>
    </row>
    <row r="24" spans="2:5" ht="18" customHeight="1" x14ac:dyDescent="0.2">
      <c r="B24" s="203" t="s">
        <v>147</v>
      </c>
      <c r="C24" s="204">
        <v>61400</v>
      </c>
      <c r="D24" s="204">
        <v>80000</v>
      </c>
      <c r="E24" s="216"/>
    </row>
    <row r="25" spans="2:5" ht="18" customHeight="1" x14ac:dyDescent="0.2">
      <c r="B25" s="206" t="s">
        <v>158</v>
      </c>
      <c r="C25" s="207">
        <v>276630</v>
      </c>
      <c r="D25" s="207">
        <v>290000</v>
      </c>
      <c r="E25" s="217"/>
    </row>
    <row r="26" spans="2:5" ht="18" customHeight="1" x14ac:dyDescent="0.2">
      <c r="B26" s="206" t="s">
        <v>159</v>
      </c>
      <c r="C26" s="207">
        <v>12020</v>
      </c>
      <c r="D26" s="207">
        <v>12000</v>
      </c>
      <c r="E26" s="217"/>
    </row>
    <row r="27" spans="2:5" ht="18" customHeight="1" x14ac:dyDescent="0.2">
      <c r="B27" s="206" t="s">
        <v>151</v>
      </c>
      <c r="C27" s="207">
        <v>12950</v>
      </c>
      <c r="D27" s="207">
        <v>30000</v>
      </c>
      <c r="E27" s="217"/>
    </row>
    <row r="28" spans="2:5" ht="18" customHeight="1" x14ac:dyDescent="0.2">
      <c r="B28" s="206" t="s">
        <v>153</v>
      </c>
      <c r="C28" s="207">
        <v>69536</v>
      </c>
      <c r="D28" s="207">
        <v>65000</v>
      </c>
      <c r="E28" s="217"/>
    </row>
    <row r="29" spans="2:5" ht="18" customHeight="1" x14ac:dyDescent="0.2">
      <c r="B29" s="206" t="s">
        <v>155</v>
      </c>
      <c r="C29" s="207">
        <v>226420</v>
      </c>
      <c r="D29" s="207">
        <v>290000</v>
      </c>
      <c r="E29" s="217"/>
    </row>
    <row r="30" spans="2:5" ht="18" customHeight="1" x14ac:dyDescent="0.2">
      <c r="B30" s="206" t="s">
        <v>160</v>
      </c>
      <c r="C30" s="207">
        <v>63778</v>
      </c>
      <c r="D30" s="207">
        <v>65000</v>
      </c>
      <c r="E30" s="217"/>
    </row>
    <row r="31" spans="2:5" ht="18" customHeight="1" x14ac:dyDescent="0.2">
      <c r="B31" s="206" t="s">
        <v>70</v>
      </c>
      <c r="C31" s="207">
        <v>4000</v>
      </c>
      <c r="D31" s="207">
        <v>4000</v>
      </c>
      <c r="E31" s="206"/>
    </row>
    <row r="32" spans="2:5" ht="18" customHeight="1" x14ac:dyDescent="0.2">
      <c r="B32" s="206" t="s">
        <v>71</v>
      </c>
      <c r="C32" s="207">
        <v>14050</v>
      </c>
      <c r="D32" s="207">
        <f>300*50</f>
        <v>15000</v>
      </c>
      <c r="E32" s="206" t="s">
        <v>161</v>
      </c>
    </row>
    <row r="33" spans="2:5" ht="18" customHeight="1" x14ac:dyDescent="0.2">
      <c r="B33" s="206" t="s">
        <v>72</v>
      </c>
      <c r="C33" s="207">
        <v>18000</v>
      </c>
      <c r="D33" s="207">
        <v>18000</v>
      </c>
      <c r="E33" s="206" t="s">
        <v>162</v>
      </c>
    </row>
    <row r="34" spans="2:5" ht="18" customHeight="1" x14ac:dyDescent="0.2">
      <c r="B34" s="206" t="s">
        <v>74</v>
      </c>
      <c r="C34" s="207">
        <f>1146+874+874+877</f>
        <v>3771</v>
      </c>
      <c r="D34" s="207">
        <v>20000</v>
      </c>
      <c r="E34" s="206" t="s">
        <v>163</v>
      </c>
    </row>
    <row r="35" spans="2:5" ht="18" customHeight="1" x14ac:dyDescent="0.2">
      <c r="B35" s="206" t="s">
        <v>76</v>
      </c>
      <c r="C35" s="207">
        <v>800</v>
      </c>
      <c r="D35" s="207">
        <v>20000</v>
      </c>
      <c r="E35" s="208" t="s">
        <v>77</v>
      </c>
    </row>
    <row r="36" spans="2:5" ht="18" customHeight="1" x14ac:dyDescent="0.2">
      <c r="B36" s="218" t="s">
        <v>78</v>
      </c>
      <c r="C36" s="219">
        <f>6000+63000</f>
        <v>69000</v>
      </c>
      <c r="D36" s="219">
        <v>20000</v>
      </c>
      <c r="E36" s="218" t="s">
        <v>164</v>
      </c>
    </row>
    <row r="37" spans="2:5" ht="18" customHeight="1" x14ac:dyDescent="0.2">
      <c r="B37" s="220" t="s">
        <v>67</v>
      </c>
      <c r="C37" s="221">
        <f>SUM(C23:C36)</f>
        <v>1101595</v>
      </c>
      <c r="D37" s="221">
        <f>SUM(D23:D36)</f>
        <v>1219000</v>
      </c>
      <c r="E37" s="220"/>
    </row>
    <row r="40" spans="2:5" ht="18" customHeight="1" x14ac:dyDescent="0.2">
      <c r="B40" s="222" t="s">
        <v>80</v>
      </c>
      <c r="C40" s="222"/>
      <c r="D40" s="202">
        <v>1004709</v>
      </c>
    </row>
    <row r="41" spans="2:5" ht="18" customHeight="1" x14ac:dyDescent="0.2">
      <c r="B41" s="222" t="s">
        <v>165</v>
      </c>
      <c r="C41" s="222"/>
      <c r="D41" s="202">
        <f>D19</f>
        <v>1174999</v>
      </c>
      <c r="E41" s="223"/>
    </row>
    <row r="42" spans="2:5" ht="18" customHeight="1" x14ac:dyDescent="0.2">
      <c r="B42" s="222" t="s">
        <v>166</v>
      </c>
      <c r="C42" s="222"/>
      <c r="D42" s="202">
        <f>D37</f>
        <v>1219000</v>
      </c>
    </row>
    <row r="43" spans="2:5" ht="18" customHeight="1" x14ac:dyDescent="0.2">
      <c r="B43" s="222" t="s">
        <v>83</v>
      </c>
      <c r="C43" s="222"/>
      <c r="D43" s="202">
        <f>D40+D41-D42</f>
        <v>960708</v>
      </c>
    </row>
  </sheetData>
  <mergeCells count="1">
    <mergeCell ref="B3:E3"/>
  </mergeCells>
  <phoneticPr fontId="32"/>
  <pageMargins left="0.511811023622047" right="0" top="0.35433070866141703" bottom="0.35433070866141703" header="0.31496062992126" footer="0.31496062992126"/>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6"/>
  <sheetViews>
    <sheetView view="pageBreakPreview" zoomScaleNormal="100" zoomScaleSheetLayoutView="100" workbookViewId="0">
      <selection activeCell="K9" sqref="K9"/>
    </sheetView>
  </sheetViews>
  <sheetFormatPr defaultColWidth="9" defaultRowHeight="24.9" customHeight="1" x14ac:dyDescent="0.2"/>
  <cols>
    <col min="1" max="1" width="14.6640625" style="128" customWidth="1"/>
    <col min="2" max="2" width="17.6640625" style="128" customWidth="1"/>
    <col min="3" max="3" width="4.6640625" style="128" customWidth="1"/>
    <col min="4" max="4" width="17.6640625" style="128" customWidth="1"/>
    <col min="5" max="5" width="4.6640625" style="128" customWidth="1"/>
    <col min="6" max="6" width="17.6640625" style="128" customWidth="1"/>
    <col min="7" max="7" width="4.6640625" style="128" customWidth="1"/>
    <col min="8" max="8" width="8" style="128" customWidth="1"/>
    <col min="9" max="9" width="4.77734375" style="128" customWidth="1"/>
    <col min="10" max="16384" width="9" style="128"/>
  </cols>
  <sheetData>
    <row r="1" spans="1:8" ht="21" x14ac:dyDescent="0.2">
      <c r="H1" s="129" t="s">
        <v>167</v>
      </c>
    </row>
    <row r="2" spans="1:8" ht="15.9" customHeight="1" x14ac:dyDescent="0.2">
      <c r="B2" s="130"/>
      <c r="H2" s="131"/>
    </row>
    <row r="3" spans="1:8" ht="15.9" customHeight="1" x14ac:dyDescent="0.2">
      <c r="A3" s="132" t="s">
        <v>168</v>
      </c>
      <c r="B3" s="130"/>
      <c r="H3" s="131" t="s">
        <v>169</v>
      </c>
    </row>
    <row r="4" spans="1:8" ht="15.9" customHeight="1" x14ac:dyDescent="0.2">
      <c r="H4" s="131" t="s">
        <v>170</v>
      </c>
    </row>
    <row r="5" spans="1:8" ht="15.9" customHeight="1" x14ac:dyDescent="0.2">
      <c r="H5" s="133"/>
    </row>
    <row r="6" spans="1:8" ht="19.5" customHeight="1" x14ac:dyDescent="0.2">
      <c r="H6" s="134"/>
    </row>
    <row r="7" spans="1:8" ht="20.100000000000001" customHeight="1" x14ac:dyDescent="0.2">
      <c r="A7" s="132" t="s">
        <v>430</v>
      </c>
    </row>
    <row r="8" spans="1:8" ht="21" customHeight="1" x14ac:dyDescent="0.2"/>
    <row r="9" spans="1:8" ht="21.75" customHeight="1" x14ac:dyDescent="0.2">
      <c r="B9" s="132" t="s">
        <v>431</v>
      </c>
      <c r="C9" s="132"/>
      <c r="D9" s="132"/>
      <c r="E9" s="130"/>
      <c r="F9" s="130"/>
      <c r="G9" s="130"/>
    </row>
    <row r="10" spans="1:8" ht="21.75" customHeight="1" x14ac:dyDescent="0.2">
      <c r="B10" s="132" t="s">
        <v>432</v>
      </c>
      <c r="C10" s="132"/>
      <c r="D10" s="132"/>
      <c r="E10" s="130"/>
      <c r="F10" s="130"/>
      <c r="G10" s="130"/>
    </row>
    <row r="11" spans="1:8" ht="21.75" customHeight="1" x14ac:dyDescent="0.2">
      <c r="B11" s="132" t="s">
        <v>171</v>
      </c>
      <c r="C11" s="132"/>
      <c r="D11" s="132"/>
      <c r="E11" s="130"/>
      <c r="F11" s="130"/>
      <c r="G11" s="130"/>
    </row>
    <row r="12" spans="1:8" ht="10.5" customHeight="1" x14ac:dyDescent="0.2">
      <c r="B12" s="132" t="s">
        <v>172</v>
      </c>
      <c r="C12" s="132"/>
      <c r="D12" s="132"/>
      <c r="E12" s="130"/>
      <c r="F12" s="130"/>
      <c r="G12" s="130"/>
    </row>
    <row r="13" spans="1:8" ht="17.100000000000001" customHeight="1" x14ac:dyDescent="0.2">
      <c r="B13" s="135" t="s">
        <v>173</v>
      </c>
      <c r="C13" s="132"/>
      <c r="D13" s="132"/>
      <c r="E13" s="130"/>
      <c r="F13" s="130"/>
      <c r="G13" s="130"/>
    </row>
    <row r="14" spans="1:8" ht="17.100000000000001" customHeight="1" x14ac:dyDescent="0.2">
      <c r="B14" s="136" t="s">
        <v>433</v>
      </c>
      <c r="C14" s="132"/>
      <c r="D14" s="132"/>
      <c r="E14" s="130"/>
      <c r="F14" s="130"/>
      <c r="G14" s="130"/>
    </row>
    <row r="15" spans="1:8" ht="17.100000000000001" customHeight="1" x14ac:dyDescent="0.2">
      <c r="B15" s="135" t="s">
        <v>174</v>
      </c>
      <c r="C15" s="132"/>
      <c r="D15" s="132"/>
      <c r="E15" s="130"/>
      <c r="F15" s="130"/>
      <c r="G15" s="130"/>
    </row>
    <row r="16" spans="1:8" ht="17.100000000000001" customHeight="1" x14ac:dyDescent="0.2">
      <c r="B16" s="137"/>
      <c r="C16" s="132"/>
      <c r="D16" s="132"/>
      <c r="E16" s="130"/>
      <c r="F16" s="130"/>
      <c r="G16" s="130"/>
    </row>
    <row r="17" spans="1:8" ht="15.9" customHeight="1" x14ac:dyDescent="0.2">
      <c r="B17" s="138" t="s">
        <v>434</v>
      </c>
      <c r="C17" s="139"/>
      <c r="D17" s="139"/>
      <c r="E17" s="140"/>
      <c r="F17" s="141"/>
      <c r="G17" s="130"/>
    </row>
    <row r="18" spans="1:8" ht="15.9" customHeight="1" x14ac:dyDescent="0.2">
      <c r="B18" s="142" t="s">
        <v>175</v>
      </c>
      <c r="C18" s="143"/>
      <c r="D18" s="143"/>
      <c r="E18" s="144"/>
      <c r="F18" s="145"/>
      <c r="G18" s="131"/>
    </row>
    <row r="19" spans="1:8" ht="15.9" customHeight="1" x14ac:dyDescent="0.2">
      <c r="B19" s="146"/>
      <c r="C19" s="130"/>
      <c r="D19" s="130"/>
      <c r="E19" s="147"/>
      <c r="F19" s="130"/>
      <c r="G19" s="131"/>
    </row>
    <row r="20" spans="1:8" ht="15.9" customHeight="1" x14ac:dyDescent="0.2">
      <c r="B20" s="286" t="s">
        <v>435</v>
      </c>
      <c r="C20" s="287"/>
      <c r="D20" s="287"/>
      <c r="E20" s="287"/>
      <c r="F20" s="288"/>
      <c r="G20" s="131"/>
    </row>
    <row r="21" spans="1:8" ht="15.9" customHeight="1" x14ac:dyDescent="0.2">
      <c r="B21" s="142"/>
      <c r="C21" s="148" t="s">
        <v>176</v>
      </c>
      <c r="D21" s="144"/>
      <c r="E21" s="149" t="s">
        <v>177</v>
      </c>
      <c r="F21" s="145"/>
      <c r="G21" s="131"/>
      <c r="H21" s="150" t="s">
        <v>178</v>
      </c>
    </row>
    <row r="22" spans="1:8" ht="18.75" customHeight="1" x14ac:dyDescent="0.2">
      <c r="B22" s="146"/>
      <c r="C22" s="130"/>
      <c r="D22" s="130"/>
      <c r="E22" s="147"/>
      <c r="F22" s="130"/>
      <c r="G22" s="131"/>
    </row>
    <row r="23" spans="1:8" ht="17.100000000000001" customHeight="1" x14ac:dyDescent="0.15">
      <c r="A23" s="151" t="s">
        <v>179</v>
      </c>
      <c r="B23" s="137"/>
      <c r="D23" s="151"/>
      <c r="E23" s="130"/>
      <c r="F23" s="130"/>
      <c r="G23" s="131"/>
    </row>
    <row r="24" spans="1:8" ht="13.5" customHeight="1" x14ac:dyDescent="0.2"/>
    <row r="25" spans="1:8" ht="21.75" customHeight="1" x14ac:dyDescent="0.2"/>
    <row r="26" spans="1:8" ht="24" customHeight="1" x14ac:dyDescent="0.2">
      <c r="A26" s="152" t="s">
        <v>180</v>
      </c>
      <c r="B26" s="289"/>
      <c r="C26" s="289"/>
      <c r="D26" s="289"/>
      <c r="E26" s="153"/>
      <c r="F26" s="137"/>
      <c r="G26" s="137"/>
      <c r="H26" s="154" t="s">
        <v>181</v>
      </c>
    </row>
    <row r="27" spans="1:8" ht="27.9" customHeight="1" x14ac:dyDescent="0.2">
      <c r="B27" s="155" t="s">
        <v>182</v>
      </c>
      <c r="C27" s="290"/>
      <c r="D27" s="290"/>
      <c r="E27" s="156" t="s">
        <v>183</v>
      </c>
      <c r="F27" s="157"/>
      <c r="G27" s="156"/>
    </row>
    <row r="28" spans="1:8" ht="24" customHeight="1" x14ac:dyDescent="0.2">
      <c r="B28" s="158" t="s">
        <v>184</v>
      </c>
      <c r="C28" s="291"/>
      <c r="D28" s="291"/>
      <c r="E28" s="291"/>
      <c r="F28" s="292"/>
      <c r="G28" s="159"/>
    </row>
    <row r="29" spans="1:8" ht="5.25" customHeight="1" x14ac:dyDescent="0.2">
      <c r="B29" s="152"/>
      <c r="C29" s="160"/>
      <c r="D29" s="160"/>
      <c r="E29" s="160"/>
      <c r="F29" s="161"/>
      <c r="G29" s="160"/>
    </row>
    <row r="30" spans="1:8" ht="24" customHeight="1" x14ac:dyDescent="0.2">
      <c r="B30" s="162" t="s">
        <v>185</v>
      </c>
      <c r="C30" s="293"/>
      <c r="D30" s="293"/>
      <c r="E30" s="163" t="s">
        <v>186</v>
      </c>
      <c r="F30" s="164"/>
      <c r="G30" s="156"/>
    </row>
    <row r="31" spans="1:8" ht="11.25" customHeight="1" x14ac:dyDescent="0.2">
      <c r="B31" s="165"/>
      <c r="C31" s="166"/>
      <c r="D31" s="166"/>
      <c r="E31" s="166"/>
      <c r="F31" s="165"/>
      <c r="G31" s="166"/>
    </row>
    <row r="32" spans="1:8" ht="20.100000000000001" customHeight="1" x14ac:dyDescent="0.2">
      <c r="B32" s="167" t="s">
        <v>187</v>
      </c>
      <c r="C32" s="168" t="s">
        <v>188</v>
      </c>
      <c r="D32" s="167" t="s">
        <v>187</v>
      </c>
      <c r="E32" s="168" t="s">
        <v>188</v>
      </c>
      <c r="F32" s="167" t="s">
        <v>187</v>
      </c>
      <c r="G32" s="168" t="s">
        <v>188</v>
      </c>
    </row>
    <row r="33" spans="1:8" ht="24.9" customHeight="1" x14ac:dyDescent="0.2">
      <c r="B33" s="169"/>
      <c r="C33" s="170"/>
      <c r="D33" s="169"/>
      <c r="E33" s="170"/>
      <c r="F33" s="169"/>
      <c r="G33" s="170"/>
    </row>
    <row r="34" spans="1:8" ht="24.9" customHeight="1" x14ac:dyDescent="0.2">
      <c r="B34" s="171"/>
      <c r="C34" s="172"/>
      <c r="D34" s="171"/>
      <c r="E34" s="172"/>
      <c r="F34" s="171"/>
      <c r="G34" s="172"/>
    </row>
    <row r="35" spans="1:8" ht="24.9" customHeight="1" x14ac:dyDescent="0.2">
      <c r="B35" s="171"/>
      <c r="C35" s="172"/>
      <c r="D35" s="171"/>
      <c r="E35" s="172"/>
      <c r="F35" s="171"/>
      <c r="G35" s="172"/>
    </row>
    <row r="36" spans="1:8" ht="24.9" customHeight="1" x14ac:dyDescent="0.2">
      <c r="B36" s="171"/>
      <c r="C36" s="172"/>
      <c r="D36" s="171"/>
      <c r="E36" s="172"/>
      <c r="F36" s="171"/>
      <c r="G36" s="172"/>
    </row>
    <row r="37" spans="1:8" ht="24.9" customHeight="1" x14ac:dyDescent="0.2">
      <c r="B37" s="171"/>
      <c r="C37" s="172"/>
      <c r="D37" s="171"/>
      <c r="E37" s="172"/>
      <c r="F37" s="171"/>
      <c r="G37" s="172"/>
    </row>
    <row r="38" spans="1:8" ht="24.9" customHeight="1" x14ac:dyDescent="0.2">
      <c r="B38" s="171"/>
      <c r="C38" s="172"/>
      <c r="D38" s="171"/>
      <c r="E38" s="172"/>
      <c r="F38" s="171"/>
      <c r="G38" s="172"/>
    </row>
    <row r="39" spans="1:8" ht="24.9" customHeight="1" x14ac:dyDescent="0.2">
      <c r="B39" s="171"/>
      <c r="C39" s="172"/>
      <c r="D39" s="171"/>
      <c r="E39" s="172"/>
      <c r="F39" s="171"/>
      <c r="G39" s="172"/>
    </row>
    <row r="40" spans="1:8" ht="24.9" customHeight="1" x14ac:dyDescent="0.2">
      <c r="B40" s="173"/>
      <c r="C40" s="174"/>
      <c r="D40" s="173"/>
      <c r="E40" s="174"/>
      <c r="F40" s="173"/>
      <c r="G40" s="174"/>
    </row>
    <row r="41" spans="1:8" ht="18" customHeight="1" x14ac:dyDescent="0.2">
      <c r="B41" s="276" t="s">
        <v>436</v>
      </c>
      <c r="C41" s="276"/>
      <c r="D41" s="276"/>
      <c r="E41" s="276"/>
      <c r="F41" s="276"/>
      <c r="G41" s="276"/>
    </row>
    <row r="42" spans="1:8" ht="30" customHeight="1" x14ac:dyDescent="0.15">
      <c r="B42" s="175" t="s">
        <v>189</v>
      </c>
      <c r="C42" s="153"/>
      <c r="D42" s="153"/>
      <c r="E42" s="153"/>
      <c r="F42" s="153"/>
      <c r="G42" s="153"/>
    </row>
    <row r="43" spans="1:8" ht="18" customHeight="1" x14ac:dyDescent="0.2">
      <c r="A43" s="176"/>
      <c r="B43" s="277" t="s">
        <v>190</v>
      </c>
      <c r="C43" s="278"/>
      <c r="D43" s="278"/>
      <c r="E43" s="278"/>
      <c r="F43" s="278"/>
      <c r="G43" s="279"/>
      <c r="H43" s="166"/>
    </row>
    <row r="44" spans="1:8" ht="18" customHeight="1" x14ac:dyDescent="0.2">
      <c r="A44" s="176"/>
      <c r="B44" s="280" t="s">
        <v>191</v>
      </c>
      <c r="C44" s="281"/>
      <c r="D44" s="281"/>
      <c r="E44" s="281"/>
      <c r="F44" s="281"/>
      <c r="G44" s="282"/>
      <c r="H44" s="166"/>
    </row>
    <row r="45" spans="1:8" ht="18" customHeight="1" x14ac:dyDescent="0.2">
      <c r="A45" s="176"/>
      <c r="B45" s="283" t="s">
        <v>192</v>
      </c>
      <c r="C45" s="284"/>
      <c r="D45" s="284"/>
      <c r="E45" s="284"/>
      <c r="F45" s="284"/>
      <c r="G45" s="285"/>
      <c r="H45" s="166"/>
    </row>
    <row r="46" spans="1:8" ht="7.5" customHeight="1" x14ac:dyDescent="0.2">
      <c r="B46" s="137" t="s">
        <v>193</v>
      </c>
      <c r="F46" s="177"/>
    </row>
  </sheetData>
  <mergeCells count="9">
    <mergeCell ref="B41:G41"/>
    <mergeCell ref="B43:G43"/>
    <mergeCell ref="B44:G44"/>
    <mergeCell ref="B45:G45"/>
    <mergeCell ref="B20:F20"/>
    <mergeCell ref="B26:D26"/>
    <mergeCell ref="C27:D27"/>
    <mergeCell ref="C28:F28"/>
    <mergeCell ref="C30:D30"/>
  </mergeCells>
  <phoneticPr fontId="32"/>
  <hyperlinks>
    <hyperlink ref="C21" r:id="rId1" xr:uid="{00000000-0004-0000-0500-000000000000}"/>
  </hyperlinks>
  <pageMargins left="0.39370078740157499" right="0" top="0.196850393700787" bottom="0" header="0.511811023622047" footer="0.511811023622047"/>
  <pageSetup paperSize="9" scale="98"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6"/>
  <sheetViews>
    <sheetView view="pageBreakPreview" zoomScaleNormal="100" zoomScaleSheetLayoutView="100" workbookViewId="0">
      <selection activeCell="B5" sqref="B5:I6"/>
    </sheetView>
  </sheetViews>
  <sheetFormatPr defaultColWidth="9" defaultRowHeight="13.5" customHeight="1" x14ac:dyDescent="0.2"/>
  <cols>
    <col min="1" max="1" width="5.77734375" style="6" customWidth="1"/>
    <col min="2" max="2" width="11.33203125" style="43" customWidth="1"/>
    <col min="3" max="3" width="9" style="43"/>
    <col min="4" max="7" width="9" style="6"/>
    <col min="8" max="8" width="2.88671875" style="6" customWidth="1"/>
    <col min="9" max="9" width="5.33203125" style="6" customWidth="1"/>
    <col min="10" max="10" width="6.33203125" style="6" customWidth="1"/>
    <col min="11" max="11" width="7.77734375" style="6" customWidth="1"/>
    <col min="12" max="12" width="11.77734375" style="6" customWidth="1"/>
    <col min="13" max="13" width="7.77734375" style="6" customWidth="1"/>
    <col min="14" max="14" width="5.33203125" style="6" customWidth="1"/>
    <col min="15" max="15" width="3" style="6" customWidth="1"/>
    <col min="16" max="16" width="7.77734375" style="6" customWidth="1"/>
    <col min="17" max="17" width="11.77734375" style="6" customWidth="1"/>
    <col min="18" max="18" width="7.77734375" style="6" customWidth="1"/>
    <col min="19" max="19" width="5.33203125" style="6" customWidth="1"/>
    <col min="20" max="20" width="9" style="6"/>
    <col min="21" max="16384" width="9" style="43"/>
  </cols>
  <sheetData>
    <row r="1" spans="2:19" s="6" customFormat="1" ht="4.95" customHeight="1" x14ac:dyDescent="0.2">
      <c r="L1" s="8"/>
      <c r="M1" s="8"/>
      <c r="N1" s="8"/>
      <c r="O1" s="8"/>
      <c r="P1" s="8"/>
      <c r="Q1" s="8"/>
      <c r="R1" s="8"/>
      <c r="S1" s="8"/>
    </row>
    <row r="2" spans="2:19" s="6" customFormat="1" ht="12.45" customHeight="1" x14ac:dyDescent="0.2">
      <c r="I2" s="22" t="s">
        <v>194</v>
      </c>
      <c r="K2" s="338" t="s">
        <v>195</v>
      </c>
      <c r="L2" s="338"/>
      <c r="M2" s="338"/>
      <c r="N2" s="338"/>
      <c r="O2" s="338"/>
      <c r="P2" s="338"/>
      <c r="Q2" s="338"/>
      <c r="R2" s="338"/>
      <c r="S2" s="338"/>
    </row>
    <row r="3" spans="2:19" s="6" customFormat="1" ht="12.45" customHeight="1" x14ac:dyDescent="0.2">
      <c r="I3" s="22" t="s">
        <v>170</v>
      </c>
      <c r="K3" s="339"/>
      <c r="L3" s="339"/>
      <c r="M3" s="339"/>
      <c r="N3" s="339"/>
      <c r="O3" s="339"/>
      <c r="P3" s="339"/>
      <c r="Q3" s="339"/>
      <c r="R3" s="339"/>
      <c r="S3" s="339"/>
    </row>
    <row r="4" spans="2:19" s="6" customFormat="1" ht="10.95" customHeight="1" x14ac:dyDescent="0.2">
      <c r="K4" s="340" t="s">
        <v>196</v>
      </c>
      <c r="L4" s="341"/>
      <c r="M4" s="349"/>
      <c r="N4" s="350"/>
      <c r="O4" s="350"/>
      <c r="P4" s="350"/>
      <c r="Q4" s="350"/>
      <c r="R4" s="350"/>
      <c r="S4" s="351"/>
    </row>
    <row r="5" spans="2:19" s="6" customFormat="1" ht="10.95" customHeight="1" x14ac:dyDescent="0.2">
      <c r="B5" s="342" t="s">
        <v>197</v>
      </c>
      <c r="C5" s="342"/>
      <c r="D5" s="342"/>
      <c r="E5" s="342"/>
      <c r="F5" s="342"/>
      <c r="G5" s="342"/>
      <c r="H5" s="342"/>
      <c r="I5" s="342"/>
      <c r="K5" s="340"/>
      <c r="L5" s="341"/>
      <c r="M5" s="349"/>
      <c r="N5" s="350"/>
      <c r="O5" s="350"/>
      <c r="P5" s="350"/>
      <c r="Q5" s="350"/>
      <c r="R5" s="350"/>
      <c r="S5" s="351"/>
    </row>
    <row r="6" spans="2:19" s="6" customFormat="1" ht="10.95" customHeight="1" x14ac:dyDescent="0.2">
      <c r="B6" s="342"/>
      <c r="C6" s="342"/>
      <c r="D6" s="342"/>
      <c r="E6" s="342"/>
      <c r="F6" s="342"/>
      <c r="G6" s="342"/>
      <c r="H6" s="342"/>
      <c r="I6" s="342"/>
      <c r="K6" s="340" t="s">
        <v>198</v>
      </c>
      <c r="L6" s="341"/>
      <c r="M6" s="352"/>
      <c r="N6" s="353"/>
      <c r="O6" s="353"/>
      <c r="P6" s="353"/>
      <c r="Q6" s="353"/>
      <c r="R6" s="353"/>
      <c r="S6" s="354"/>
    </row>
    <row r="7" spans="2:19" s="6" customFormat="1" ht="10.95" customHeight="1" x14ac:dyDescent="0.2">
      <c r="B7" s="84"/>
      <c r="C7" s="84"/>
      <c r="D7" s="84"/>
      <c r="E7" s="84"/>
      <c r="F7" s="84"/>
      <c r="G7" s="84"/>
      <c r="H7" s="84"/>
      <c r="I7" s="84"/>
      <c r="K7" s="340"/>
      <c r="L7" s="341"/>
      <c r="M7" s="352"/>
      <c r="N7" s="353"/>
      <c r="O7" s="353"/>
      <c r="P7" s="353"/>
      <c r="Q7" s="353"/>
      <c r="R7" s="353"/>
      <c r="S7" s="354"/>
    </row>
    <row r="8" spans="2:19" s="6" customFormat="1" ht="10.95" customHeight="1" x14ac:dyDescent="0.2">
      <c r="K8" s="343" t="s">
        <v>199</v>
      </c>
      <c r="L8" s="344"/>
      <c r="M8" s="349"/>
      <c r="N8" s="350"/>
      <c r="O8" s="350"/>
      <c r="P8" s="350"/>
      <c r="Q8" s="350"/>
      <c r="R8" s="350"/>
      <c r="S8" s="351"/>
    </row>
    <row r="9" spans="2:19" s="6" customFormat="1" ht="10.95" customHeight="1" x14ac:dyDescent="0.2">
      <c r="B9" s="332" t="s">
        <v>200</v>
      </c>
      <c r="C9" s="345" t="s">
        <v>201</v>
      </c>
      <c r="D9" s="346"/>
      <c r="E9" s="346"/>
      <c r="F9" s="346"/>
      <c r="G9" s="346"/>
      <c r="H9" s="346"/>
      <c r="I9" s="346"/>
      <c r="K9" s="343"/>
      <c r="L9" s="344"/>
      <c r="M9" s="349"/>
      <c r="N9" s="350"/>
      <c r="O9" s="350"/>
      <c r="P9" s="350"/>
      <c r="Q9" s="350"/>
      <c r="R9" s="350"/>
      <c r="S9" s="351"/>
    </row>
    <row r="10" spans="2:19" s="6" customFormat="1" ht="10.95" customHeight="1" x14ac:dyDescent="0.2">
      <c r="B10" s="332"/>
      <c r="C10" s="346"/>
      <c r="D10" s="346"/>
      <c r="E10" s="346"/>
      <c r="F10" s="346"/>
      <c r="G10" s="346"/>
      <c r="H10" s="346"/>
      <c r="I10" s="346"/>
      <c r="J10" s="7"/>
      <c r="K10" s="347" t="s">
        <v>202</v>
      </c>
      <c r="L10" s="347"/>
      <c r="M10" s="347"/>
      <c r="N10" s="347"/>
      <c r="O10" s="347"/>
      <c r="P10" s="347"/>
      <c r="Q10" s="347"/>
      <c r="R10" s="347"/>
      <c r="S10" s="347"/>
    </row>
    <row r="11" spans="2:19" s="6" customFormat="1" ht="10.95" customHeight="1" x14ac:dyDescent="0.2">
      <c r="B11" s="332" t="s">
        <v>203</v>
      </c>
      <c r="C11" s="348" t="s">
        <v>204</v>
      </c>
      <c r="D11" s="348"/>
      <c r="E11" s="348"/>
      <c r="F11" s="348"/>
      <c r="G11" s="348"/>
      <c r="H11" s="348"/>
      <c r="I11" s="348"/>
      <c r="J11" s="7"/>
      <c r="K11" s="332"/>
      <c r="L11" s="332"/>
      <c r="M11" s="332"/>
      <c r="N11" s="332"/>
      <c r="O11" s="332"/>
      <c r="P11" s="332"/>
      <c r="Q11" s="332"/>
      <c r="R11" s="332"/>
      <c r="S11" s="332"/>
    </row>
    <row r="12" spans="2:19" s="6" customFormat="1" ht="13.95" customHeight="1" x14ac:dyDescent="0.2">
      <c r="B12" s="332"/>
      <c r="C12" s="348"/>
      <c r="D12" s="348"/>
      <c r="E12" s="348"/>
      <c r="F12" s="348"/>
      <c r="G12" s="348"/>
      <c r="H12" s="348"/>
      <c r="I12" s="348"/>
      <c r="J12" s="7"/>
      <c r="K12" s="87" t="s">
        <v>205</v>
      </c>
      <c r="L12" s="355"/>
      <c r="M12" s="356"/>
      <c r="N12" s="357"/>
      <c r="O12" s="88"/>
      <c r="P12" s="87" t="s">
        <v>205</v>
      </c>
      <c r="Q12" s="355"/>
      <c r="R12" s="356"/>
      <c r="S12" s="357"/>
    </row>
    <row r="13" spans="2:19" s="6" customFormat="1" ht="10.95" customHeight="1" x14ac:dyDescent="0.2">
      <c r="B13" s="332" t="s">
        <v>206</v>
      </c>
      <c r="C13" s="332" t="s">
        <v>194</v>
      </c>
      <c r="D13" s="332"/>
      <c r="E13" s="332"/>
      <c r="F13" s="332"/>
      <c r="G13" s="332"/>
      <c r="H13" s="332"/>
      <c r="I13" s="332"/>
      <c r="J13" s="7"/>
      <c r="K13" s="318" t="s">
        <v>180</v>
      </c>
      <c r="L13" s="294"/>
      <c r="M13" s="295"/>
      <c r="N13" s="296"/>
      <c r="O13" s="88"/>
      <c r="P13" s="318" t="s">
        <v>180</v>
      </c>
      <c r="Q13" s="294"/>
      <c r="R13" s="295"/>
      <c r="S13" s="296"/>
    </row>
    <row r="14" spans="2:19" s="6" customFormat="1" ht="10.95" customHeight="1" x14ac:dyDescent="0.2">
      <c r="B14" s="332"/>
      <c r="C14" s="332"/>
      <c r="D14" s="332"/>
      <c r="E14" s="332"/>
      <c r="F14" s="332"/>
      <c r="G14" s="332"/>
      <c r="H14" s="332"/>
      <c r="I14" s="332"/>
      <c r="J14" s="7"/>
      <c r="K14" s="318"/>
      <c r="L14" s="297"/>
      <c r="M14" s="298"/>
      <c r="N14" s="299"/>
      <c r="O14" s="88"/>
      <c r="P14" s="318"/>
      <c r="Q14" s="297"/>
      <c r="R14" s="298"/>
      <c r="S14" s="299"/>
    </row>
    <row r="15" spans="2:19" s="6" customFormat="1" ht="10.95" customHeight="1" x14ac:dyDescent="0.2">
      <c r="B15" s="333" t="s">
        <v>207</v>
      </c>
      <c r="C15" s="333" t="s">
        <v>208</v>
      </c>
      <c r="D15" s="333"/>
      <c r="E15" s="333" t="s">
        <v>209</v>
      </c>
      <c r="F15" s="333"/>
      <c r="G15" s="333"/>
      <c r="H15" s="333"/>
      <c r="I15" s="333"/>
      <c r="J15" s="7"/>
      <c r="K15" s="319"/>
      <c r="L15" s="300"/>
      <c r="M15" s="301"/>
      <c r="N15" s="302"/>
      <c r="O15" s="88"/>
      <c r="P15" s="319"/>
      <c r="Q15" s="300"/>
      <c r="R15" s="301"/>
      <c r="S15" s="302"/>
    </row>
    <row r="16" spans="2:19" s="6" customFormat="1" ht="10.95" customHeight="1" x14ac:dyDescent="0.2">
      <c r="B16" s="333"/>
      <c r="C16" s="333"/>
      <c r="D16" s="333"/>
      <c r="E16" s="333"/>
      <c r="F16" s="333"/>
      <c r="G16" s="333"/>
      <c r="H16" s="333"/>
      <c r="I16" s="333"/>
      <c r="J16" s="7"/>
      <c r="K16" s="320" t="s">
        <v>210</v>
      </c>
      <c r="L16" s="309" t="s">
        <v>211</v>
      </c>
      <c r="M16" s="310"/>
      <c r="N16" s="311"/>
      <c r="O16" s="88"/>
      <c r="P16" s="320" t="s">
        <v>210</v>
      </c>
      <c r="Q16" s="309" t="s">
        <v>211</v>
      </c>
      <c r="R16" s="310"/>
      <c r="S16" s="311"/>
    </row>
    <row r="17" spans="2:19" s="6" customFormat="1" ht="10.95" customHeight="1" x14ac:dyDescent="0.2">
      <c r="B17" s="332" t="s">
        <v>212</v>
      </c>
      <c r="C17" s="334" t="s">
        <v>213</v>
      </c>
      <c r="D17" s="334"/>
      <c r="E17" s="334"/>
      <c r="F17" s="334"/>
      <c r="G17" s="334"/>
      <c r="H17" s="334"/>
      <c r="I17" s="334"/>
      <c r="J17" s="7"/>
      <c r="K17" s="318"/>
      <c r="L17" s="312"/>
      <c r="M17" s="313"/>
      <c r="N17" s="314"/>
      <c r="O17" s="88"/>
      <c r="P17" s="318"/>
      <c r="Q17" s="312"/>
      <c r="R17" s="313"/>
      <c r="S17" s="314"/>
    </row>
    <row r="18" spans="2:19" s="6" customFormat="1" ht="13.95" customHeight="1" x14ac:dyDescent="0.2">
      <c r="B18" s="332"/>
      <c r="C18" s="334"/>
      <c r="D18" s="334"/>
      <c r="E18" s="334"/>
      <c r="F18" s="334"/>
      <c r="G18" s="334"/>
      <c r="H18" s="334"/>
      <c r="I18" s="334"/>
      <c r="J18" s="7"/>
      <c r="K18" s="321"/>
      <c r="L18" s="315"/>
      <c r="M18" s="316"/>
      <c r="N18" s="317"/>
      <c r="O18" s="88"/>
      <c r="P18" s="321"/>
      <c r="Q18" s="315"/>
      <c r="R18" s="316"/>
      <c r="S18" s="317"/>
    </row>
    <row r="19" spans="2:19" s="6" customFormat="1" ht="13.95" customHeight="1" x14ac:dyDescent="0.2">
      <c r="B19" s="7"/>
      <c r="C19" s="7" t="s">
        <v>214</v>
      </c>
      <c r="D19" s="7"/>
      <c r="E19" s="7"/>
      <c r="F19" s="7"/>
      <c r="G19" s="7"/>
      <c r="H19" s="7"/>
      <c r="I19" s="7"/>
      <c r="J19" s="7"/>
      <c r="K19" s="322" t="s">
        <v>215</v>
      </c>
      <c r="L19" s="303" t="s">
        <v>205</v>
      </c>
      <c r="M19" s="304"/>
      <c r="N19" s="305"/>
      <c r="O19" s="89"/>
      <c r="P19" s="322" t="s">
        <v>215</v>
      </c>
      <c r="Q19" s="303" t="s">
        <v>205</v>
      </c>
      <c r="R19" s="304"/>
      <c r="S19" s="305"/>
    </row>
    <row r="20" spans="2:19" s="6" customFormat="1" ht="14.55" customHeight="1" x14ac:dyDescent="0.2">
      <c r="B20" s="7"/>
      <c r="C20" s="7"/>
      <c r="D20" s="7"/>
      <c r="E20" s="7"/>
      <c r="F20" s="7"/>
      <c r="G20" s="7"/>
      <c r="H20" s="7"/>
      <c r="I20" s="7"/>
      <c r="J20" s="7"/>
      <c r="K20" s="323"/>
      <c r="L20" s="306" t="s">
        <v>216</v>
      </c>
      <c r="M20" s="307"/>
      <c r="N20" s="308"/>
      <c r="O20" s="89"/>
      <c r="P20" s="323"/>
      <c r="Q20" s="306" t="s">
        <v>216</v>
      </c>
      <c r="R20" s="307"/>
      <c r="S20" s="308"/>
    </row>
    <row r="21" spans="2:19" s="6" customFormat="1" ht="14.55" customHeight="1" x14ac:dyDescent="0.2">
      <c r="B21" s="7" t="s">
        <v>217</v>
      </c>
      <c r="C21" s="7" t="s">
        <v>218</v>
      </c>
      <c r="D21" s="7"/>
      <c r="E21" s="7"/>
      <c r="F21" s="7"/>
      <c r="G21" s="7"/>
      <c r="H21" s="7"/>
      <c r="I21" s="7"/>
      <c r="J21" s="7"/>
      <c r="K21" s="330"/>
      <c r="L21" s="324"/>
      <c r="M21" s="325"/>
      <c r="N21" s="326"/>
      <c r="O21" s="89"/>
      <c r="P21" s="330"/>
      <c r="Q21" s="324"/>
      <c r="R21" s="325"/>
      <c r="S21" s="326"/>
    </row>
    <row r="22" spans="2:19" s="6" customFormat="1" ht="14.55" customHeight="1" x14ac:dyDescent="0.2">
      <c r="B22" s="7"/>
      <c r="C22" s="7" t="s">
        <v>219</v>
      </c>
      <c r="D22" s="7"/>
      <c r="E22" s="7"/>
      <c r="F22" s="7"/>
      <c r="G22" s="7"/>
      <c r="H22" s="7"/>
      <c r="I22" s="7"/>
      <c r="J22" s="7"/>
      <c r="K22" s="330"/>
      <c r="L22" s="297"/>
      <c r="M22" s="298"/>
      <c r="N22" s="299"/>
      <c r="O22" s="89"/>
      <c r="P22" s="330"/>
      <c r="Q22" s="297"/>
      <c r="R22" s="298"/>
      <c r="S22" s="299"/>
    </row>
    <row r="23" spans="2:19" s="6" customFormat="1" ht="14.55" customHeight="1" x14ac:dyDescent="0.2">
      <c r="B23" s="7"/>
      <c r="C23" s="7"/>
      <c r="D23" s="7"/>
      <c r="E23" s="7"/>
      <c r="F23" s="7"/>
      <c r="G23" s="7"/>
      <c r="H23" s="7"/>
      <c r="I23" s="7"/>
      <c r="J23" s="7"/>
      <c r="K23" s="331"/>
      <c r="L23" s="327"/>
      <c r="M23" s="328"/>
      <c r="N23" s="329"/>
      <c r="O23" s="89"/>
      <c r="P23" s="331"/>
      <c r="Q23" s="327"/>
      <c r="R23" s="328"/>
      <c r="S23" s="329"/>
    </row>
    <row r="24" spans="2:19" s="6" customFormat="1" ht="14.55" customHeight="1" x14ac:dyDescent="0.2">
      <c r="B24" s="7"/>
      <c r="C24" s="7" t="s">
        <v>220</v>
      </c>
      <c r="D24" s="7"/>
      <c r="E24" s="7"/>
      <c r="F24" s="7"/>
      <c r="G24" s="7"/>
      <c r="H24" s="7"/>
      <c r="I24" s="7"/>
      <c r="J24" s="7"/>
      <c r="K24" s="330"/>
      <c r="L24" s="324"/>
      <c r="M24" s="325"/>
      <c r="N24" s="326"/>
      <c r="O24" s="89"/>
      <c r="P24" s="330"/>
      <c r="Q24" s="324"/>
      <c r="R24" s="325"/>
      <c r="S24" s="326"/>
    </row>
    <row r="25" spans="2:19" s="6" customFormat="1" ht="14.55" customHeight="1" x14ac:dyDescent="0.2">
      <c r="B25" s="7"/>
      <c r="C25" s="7"/>
      <c r="D25" s="7"/>
      <c r="E25" s="7"/>
      <c r="F25" s="7"/>
      <c r="G25" s="7"/>
      <c r="H25" s="7"/>
      <c r="I25" s="7"/>
      <c r="J25" s="7"/>
      <c r="K25" s="330"/>
      <c r="L25" s="297"/>
      <c r="M25" s="298"/>
      <c r="N25" s="299"/>
      <c r="O25" s="89"/>
      <c r="P25" s="330"/>
      <c r="Q25" s="297"/>
      <c r="R25" s="298"/>
      <c r="S25" s="299"/>
    </row>
    <row r="26" spans="2:19" s="6" customFormat="1" ht="14.55" customHeight="1" x14ac:dyDescent="0.2">
      <c r="B26" s="7" t="s">
        <v>221</v>
      </c>
      <c r="C26" s="7" t="s">
        <v>222</v>
      </c>
      <c r="D26" s="7"/>
      <c r="E26" s="7"/>
      <c r="F26" s="7"/>
      <c r="G26" s="7"/>
      <c r="H26" s="7"/>
      <c r="I26" s="7"/>
      <c r="J26" s="7"/>
      <c r="K26" s="331"/>
      <c r="L26" s="327"/>
      <c r="M26" s="328"/>
      <c r="N26" s="329"/>
      <c r="O26" s="89"/>
      <c r="P26" s="331"/>
      <c r="Q26" s="327"/>
      <c r="R26" s="328"/>
      <c r="S26" s="329"/>
    </row>
    <row r="27" spans="2:19" s="6" customFormat="1" ht="14.55" customHeight="1" x14ac:dyDescent="0.2">
      <c r="B27" s="7"/>
      <c r="C27" s="7"/>
      <c r="D27" s="7"/>
      <c r="E27" s="7"/>
      <c r="F27" s="7"/>
      <c r="G27" s="7"/>
      <c r="H27" s="7"/>
      <c r="I27" s="7"/>
      <c r="J27" s="7"/>
      <c r="K27" s="330"/>
      <c r="L27" s="324"/>
      <c r="M27" s="325"/>
      <c r="N27" s="326"/>
      <c r="O27" s="89"/>
      <c r="P27" s="330"/>
      <c r="Q27" s="324"/>
      <c r="R27" s="325"/>
      <c r="S27" s="326"/>
    </row>
    <row r="28" spans="2:19" s="6" customFormat="1" ht="14.55" customHeight="1" x14ac:dyDescent="0.2">
      <c r="B28" s="7" t="s">
        <v>223</v>
      </c>
      <c r="C28" s="7" t="s">
        <v>224</v>
      </c>
      <c r="D28" s="7"/>
      <c r="E28" s="7"/>
      <c r="F28" s="7"/>
      <c r="G28" s="7"/>
      <c r="H28" s="7"/>
      <c r="I28" s="7"/>
      <c r="J28" s="7"/>
      <c r="K28" s="330"/>
      <c r="L28" s="297"/>
      <c r="M28" s="298"/>
      <c r="N28" s="299"/>
      <c r="O28" s="89"/>
      <c r="P28" s="330"/>
      <c r="Q28" s="297"/>
      <c r="R28" s="298"/>
      <c r="S28" s="299"/>
    </row>
    <row r="29" spans="2:19" s="6" customFormat="1" ht="14.55" customHeight="1" x14ac:dyDescent="0.2">
      <c r="B29" s="7"/>
      <c r="C29" s="7"/>
      <c r="D29" s="7"/>
      <c r="E29" s="7"/>
      <c r="F29" s="7"/>
      <c r="G29" s="7"/>
      <c r="H29" s="7"/>
      <c r="I29" s="7"/>
      <c r="J29" s="7"/>
      <c r="K29" s="331"/>
      <c r="L29" s="327"/>
      <c r="M29" s="328"/>
      <c r="N29" s="329"/>
      <c r="O29" s="89"/>
      <c r="P29" s="331"/>
      <c r="Q29" s="327"/>
      <c r="R29" s="328"/>
      <c r="S29" s="329"/>
    </row>
    <row r="30" spans="2:19" s="6" customFormat="1" ht="14.55" customHeight="1" x14ac:dyDescent="0.2">
      <c r="B30" s="7"/>
      <c r="C30" s="7" t="s">
        <v>225</v>
      </c>
      <c r="D30" s="7"/>
      <c r="E30" s="7"/>
      <c r="F30" s="7"/>
      <c r="G30" s="7"/>
      <c r="H30" s="7"/>
      <c r="I30" s="7"/>
      <c r="J30" s="7"/>
      <c r="K30" s="330"/>
      <c r="L30" s="324"/>
      <c r="M30" s="325"/>
      <c r="N30" s="326"/>
      <c r="O30" s="89"/>
      <c r="P30" s="330"/>
      <c r="Q30" s="324"/>
      <c r="R30" s="325"/>
      <c r="S30" s="326"/>
    </row>
    <row r="31" spans="2:19" s="6" customFormat="1" ht="14.55" customHeight="1" x14ac:dyDescent="0.2">
      <c r="B31" s="7"/>
      <c r="C31" s="7" t="s">
        <v>226</v>
      </c>
      <c r="D31" s="7"/>
      <c r="E31" s="7"/>
      <c r="F31" s="7"/>
      <c r="G31" s="7"/>
      <c r="H31" s="7"/>
      <c r="I31" s="7"/>
      <c r="J31" s="7"/>
      <c r="K31" s="330"/>
      <c r="L31" s="297"/>
      <c r="M31" s="298"/>
      <c r="N31" s="299"/>
      <c r="O31" s="89"/>
      <c r="P31" s="330"/>
      <c r="Q31" s="297"/>
      <c r="R31" s="298"/>
      <c r="S31" s="299"/>
    </row>
    <row r="32" spans="2:19" s="6" customFormat="1" ht="14.55" customHeight="1" x14ac:dyDescent="0.2">
      <c r="B32" s="7"/>
      <c r="C32" s="7" t="s">
        <v>227</v>
      </c>
      <c r="D32" s="7"/>
      <c r="E32" s="7"/>
      <c r="F32" s="7"/>
      <c r="G32" s="7"/>
      <c r="H32" s="7"/>
      <c r="I32" s="7"/>
      <c r="J32" s="7"/>
      <c r="K32" s="331"/>
      <c r="L32" s="327"/>
      <c r="M32" s="328"/>
      <c r="N32" s="329"/>
      <c r="O32" s="90"/>
      <c r="P32" s="331"/>
      <c r="Q32" s="327"/>
      <c r="R32" s="328"/>
      <c r="S32" s="329"/>
    </row>
    <row r="33" spans="2:20" s="6" customFormat="1" ht="14.55" customHeight="1" x14ac:dyDescent="0.2">
      <c r="B33" s="7"/>
      <c r="C33" s="7"/>
      <c r="D33" s="7"/>
      <c r="E33" s="7"/>
      <c r="F33" s="7"/>
      <c r="G33" s="7"/>
      <c r="H33" s="7"/>
      <c r="I33" s="7"/>
      <c r="J33" s="7"/>
      <c r="K33" s="330"/>
      <c r="L33" s="324"/>
      <c r="M33" s="325"/>
      <c r="N33" s="326"/>
      <c r="O33" s="90"/>
      <c r="P33" s="330"/>
      <c r="Q33" s="324"/>
      <c r="R33" s="325"/>
      <c r="S33" s="326"/>
    </row>
    <row r="34" spans="2:20" s="6" customFormat="1" ht="14.55" customHeight="1" x14ac:dyDescent="0.2">
      <c r="B34" s="7" t="s">
        <v>228</v>
      </c>
      <c r="C34" s="7" t="s">
        <v>229</v>
      </c>
      <c r="D34" s="7"/>
      <c r="E34" s="7"/>
      <c r="F34" s="7"/>
      <c r="G34" s="7"/>
      <c r="H34" s="7"/>
      <c r="I34" s="7"/>
      <c r="J34" s="7"/>
      <c r="K34" s="330"/>
      <c r="L34" s="297"/>
      <c r="M34" s="298"/>
      <c r="N34" s="299"/>
      <c r="O34" s="91"/>
      <c r="P34" s="330"/>
      <c r="Q34" s="297"/>
      <c r="R34" s="298"/>
      <c r="S34" s="299"/>
    </row>
    <row r="35" spans="2:20" s="6" customFormat="1" ht="14.55" customHeight="1" x14ac:dyDescent="0.2">
      <c r="B35" s="7"/>
      <c r="C35" s="7"/>
      <c r="D35" s="7"/>
      <c r="E35" s="7"/>
      <c r="F35" s="7"/>
      <c r="G35" s="7"/>
      <c r="H35" s="7"/>
      <c r="I35" s="7"/>
      <c r="J35" s="7"/>
      <c r="K35" s="331"/>
      <c r="L35" s="327"/>
      <c r="M35" s="328"/>
      <c r="N35" s="329"/>
      <c r="O35" s="91"/>
      <c r="P35" s="331"/>
      <c r="Q35" s="327"/>
      <c r="R35" s="328"/>
      <c r="S35" s="329"/>
    </row>
    <row r="36" spans="2:20" s="6" customFormat="1" ht="14.55" customHeight="1" x14ac:dyDescent="0.2">
      <c r="B36" s="7"/>
      <c r="C36" s="7" t="s">
        <v>230</v>
      </c>
      <c r="D36" s="7"/>
      <c r="E36" s="7"/>
      <c r="F36" s="7"/>
      <c r="G36" s="7"/>
      <c r="H36" s="7"/>
      <c r="I36" s="7"/>
      <c r="J36" s="7"/>
      <c r="K36" s="330"/>
      <c r="L36" s="324"/>
      <c r="M36" s="325"/>
      <c r="N36" s="326"/>
      <c r="O36" s="91"/>
      <c r="P36" s="330"/>
      <c r="Q36" s="324"/>
      <c r="R36" s="325"/>
      <c r="S36" s="326"/>
    </row>
    <row r="37" spans="2:20" s="6" customFormat="1" ht="14.55" customHeight="1" x14ac:dyDescent="0.2">
      <c r="B37" s="7"/>
      <c r="C37" s="7" t="s">
        <v>231</v>
      </c>
      <c r="D37" s="7"/>
      <c r="E37" s="7"/>
      <c r="F37" s="7"/>
      <c r="G37" s="7"/>
      <c r="H37" s="7"/>
      <c r="I37" s="7"/>
      <c r="J37" s="7"/>
      <c r="K37" s="330"/>
      <c r="L37" s="297"/>
      <c r="M37" s="298"/>
      <c r="N37" s="299"/>
      <c r="O37" s="91"/>
      <c r="P37" s="330"/>
      <c r="Q37" s="297"/>
      <c r="R37" s="298"/>
      <c r="S37" s="299"/>
    </row>
    <row r="38" spans="2:20" s="6" customFormat="1" ht="14.55" customHeight="1" x14ac:dyDescent="0.2">
      <c r="B38" s="7"/>
      <c r="C38" s="7"/>
      <c r="D38" s="7"/>
      <c r="E38" s="7"/>
      <c r="F38" s="7"/>
      <c r="G38" s="7"/>
      <c r="H38" s="7"/>
      <c r="I38" s="7"/>
      <c r="J38" s="7"/>
      <c r="K38" s="331"/>
      <c r="L38" s="327"/>
      <c r="M38" s="328"/>
      <c r="N38" s="329"/>
      <c r="O38" s="91"/>
      <c r="P38" s="331"/>
      <c r="Q38" s="327"/>
      <c r="R38" s="328"/>
      <c r="S38" s="329"/>
    </row>
    <row r="39" spans="2:20" s="6" customFormat="1" ht="14.55" customHeight="1" x14ac:dyDescent="0.2">
      <c r="B39" s="7" t="s">
        <v>232</v>
      </c>
      <c r="C39" s="7" t="s">
        <v>233</v>
      </c>
      <c r="D39" s="7"/>
      <c r="E39" s="7"/>
      <c r="F39" s="7"/>
      <c r="G39" s="7"/>
      <c r="H39" s="7"/>
      <c r="I39" s="7"/>
      <c r="J39" s="7"/>
      <c r="K39" s="330"/>
      <c r="L39" s="324"/>
      <c r="M39" s="325"/>
      <c r="N39" s="326"/>
      <c r="P39" s="330"/>
      <c r="Q39" s="324"/>
      <c r="R39" s="325"/>
      <c r="S39" s="326"/>
    </row>
    <row r="40" spans="2:20" s="6" customFormat="1" ht="14.55" customHeight="1" x14ac:dyDescent="0.2">
      <c r="B40" s="7"/>
      <c r="C40" s="7"/>
      <c r="D40" s="332" t="s">
        <v>234</v>
      </c>
      <c r="E40" s="332"/>
      <c r="F40" s="332"/>
      <c r="G40" s="332"/>
      <c r="H40" s="332"/>
      <c r="I40" s="7"/>
      <c r="J40" s="7"/>
      <c r="K40" s="330"/>
      <c r="L40" s="297"/>
      <c r="M40" s="298"/>
      <c r="N40" s="299"/>
      <c r="P40" s="330"/>
      <c r="Q40" s="297"/>
      <c r="R40" s="298"/>
      <c r="S40" s="299"/>
    </row>
    <row r="41" spans="2:20" s="6" customFormat="1" ht="14.55" customHeight="1" x14ac:dyDescent="0.2">
      <c r="B41" s="7"/>
      <c r="C41" s="7"/>
      <c r="D41" s="332"/>
      <c r="E41" s="332"/>
      <c r="F41" s="332"/>
      <c r="G41" s="332"/>
      <c r="H41" s="332"/>
      <c r="I41" s="7"/>
      <c r="J41" s="7"/>
      <c r="K41" s="331"/>
      <c r="L41" s="327"/>
      <c r="M41" s="328"/>
      <c r="N41" s="329"/>
      <c r="P41" s="331"/>
      <c r="Q41" s="327"/>
      <c r="R41" s="328"/>
      <c r="S41" s="329"/>
    </row>
    <row r="42" spans="2:20" ht="14.55" customHeight="1" x14ac:dyDescent="0.2">
      <c r="B42" s="7"/>
      <c r="C42" s="7"/>
      <c r="D42" s="31"/>
      <c r="E42" s="31"/>
      <c r="F42" s="31"/>
      <c r="G42" s="31"/>
      <c r="H42" s="31"/>
      <c r="I42" s="7"/>
      <c r="J42" s="7"/>
      <c r="K42" s="361"/>
      <c r="L42" s="335"/>
      <c r="M42" s="336"/>
      <c r="N42" s="337"/>
      <c r="P42" s="361"/>
      <c r="Q42" s="335"/>
      <c r="R42" s="336"/>
      <c r="S42" s="337"/>
      <c r="T42" s="43"/>
    </row>
    <row r="43" spans="2:20" s="6" customFormat="1" ht="14.55" customHeight="1" x14ac:dyDescent="0.2">
      <c r="B43" s="7" t="s">
        <v>235</v>
      </c>
      <c r="C43" s="7" t="s">
        <v>236</v>
      </c>
      <c r="D43" s="7"/>
      <c r="E43" s="7"/>
      <c r="F43" s="7"/>
      <c r="G43" s="7"/>
      <c r="H43" s="7"/>
      <c r="I43" s="7"/>
      <c r="J43" s="7"/>
      <c r="K43" s="330"/>
      <c r="L43" s="297"/>
      <c r="M43" s="298"/>
      <c r="N43" s="299"/>
      <c r="P43" s="330"/>
      <c r="Q43" s="297"/>
      <c r="R43" s="298"/>
      <c r="S43" s="299"/>
    </row>
    <row r="44" spans="2:20" s="6" customFormat="1" ht="14.55" customHeight="1" x14ac:dyDescent="0.2">
      <c r="B44" s="7"/>
      <c r="C44" s="7" t="s">
        <v>237</v>
      </c>
      <c r="D44" s="7"/>
      <c r="E44" s="7"/>
      <c r="F44" s="7"/>
      <c r="G44" s="7"/>
      <c r="H44" s="7"/>
      <c r="I44" s="7"/>
      <c r="J44" s="7"/>
      <c r="K44" s="362"/>
      <c r="L44" s="358"/>
      <c r="M44" s="359"/>
      <c r="N44" s="360"/>
      <c r="P44" s="362"/>
      <c r="Q44" s="358"/>
      <c r="R44" s="359"/>
      <c r="S44" s="360"/>
    </row>
    <row r="45" spans="2:20" s="6" customFormat="1" ht="14.55" customHeight="1" x14ac:dyDescent="0.2">
      <c r="B45" s="7"/>
      <c r="C45" s="7"/>
      <c r="D45" s="7"/>
      <c r="E45" s="7"/>
      <c r="F45" s="7"/>
      <c r="G45" s="7"/>
      <c r="H45" s="7"/>
      <c r="I45" s="86"/>
      <c r="J45" s="7"/>
    </row>
    <row r="46" spans="2:20" s="6" customFormat="1" ht="14.55" customHeight="1" x14ac:dyDescent="0.2">
      <c r="B46" s="85"/>
      <c r="C46" s="86"/>
      <c r="D46" s="86"/>
      <c r="E46" s="86"/>
      <c r="F46" s="86"/>
      <c r="G46" s="86"/>
      <c r="H46" s="86"/>
      <c r="I46" s="86"/>
      <c r="J46" s="7"/>
    </row>
    <row r="47" spans="2:20" s="6" customFormat="1" ht="13.5" customHeight="1" x14ac:dyDescent="0.2">
      <c r="B47" s="86"/>
      <c r="C47" s="86"/>
      <c r="D47" s="86"/>
      <c r="E47" s="86"/>
      <c r="F47" s="86"/>
      <c r="G47" s="86"/>
      <c r="H47" s="86"/>
      <c r="I47" s="7"/>
      <c r="J47" s="7"/>
    </row>
    <row r="48" spans="2:20" s="6" customFormat="1" ht="13.5" customHeight="1" x14ac:dyDescent="0.2">
      <c r="B48" s="7"/>
      <c r="C48" s="7"/>
      <c r="D48" s="7"/>
      <c r="E48" s="7"/>
      <c r="F48" s="7"/>
      <c r="G48" s="7"/>
      <c r="H48" s="7"/>
      <c r="I48" s="7"/>
      <c r="J48" s="7"/>
    </row>
    <row r="49" spans="2:10" s="6" customFormat="1" ht="13.5" customHeight="1" x14ac:dyDescent="0.2">
      <c r="J49" s="7"/>
    </row>
    <row r="50" spans="2:10" s="6" customFormat="1" ht="13.5" customHeight="1" x14ac:dyDescent="0.2">
      <c r="J50" s="92"/>
    </row>
    <row r="51" spans="2:10" s="6" customFormat="1" ht="13.5" customHeight="1" x14ac:dyDescent="0.2"/>
    <row r="52" spans="2:10" s="6" customFormat="1" ht="13.5" customHeight="1" x14ac:dyDescent="0.2">
      <c r="B52" s="43"/>
      <c r="C52" s="43"/>
    </row>
    <row r="53" spans="2:10" s="6" customFormat="1" ht="13.5" customHeight="1" x14ac:dyDescent="0.2">
      <c r="B53" s="43"/>
      <c r="C53" s="43"/>
    </row>
    <row r="54" spans="2:10" s="6" customFormat="1" ht="13.5" customHeight="1" x14ac:dyDescent="0.2">
      <c r="B54" s="43"/>
      <c r="C54" s="43"/>
    </row>
    <row r="55" spans="2:10" s="6" customFormat="1" ht="13.5" customHeight="1" x14ac:dyDescent="0.2">
      <c r="B55" s="43"/>
      <c r="C55" s="43"/>
    </row>
    <row r="56" spans="2:10" s="6" customFormat="1" ht="13.5" customHeight="1" x14ac:dyDescent="0.2">
      <c r="B56" s="43"/>
      <c r="C56" s="43"/>
    </row>
  </sheetData>
  <mergeCells count="85">
    <mergeCell ref="L43:N44"/>
    <mergeCell ref="Q43:S44"/>
    <mergeCell ref="L34:N35"/>
    <mergeCell ref="D40:H41"/>
    <mergeCell ref="L40:N41"/>
    <mergeCell ref="Q40:S41"/>
    <mergeCell ref="L37:N38"/>
    <mergeCell ref="Q37:S38"/>
    <mergeCell ref="K33:K35"/>
    <mergeCell ref="K36:K38"/>
    <mergeCell ref="K39:K41"/>
    <mergeCell ref="K42:K44"/>
    <mergeCell ref="P36:P38"/>
    <mergeCell ref="P39:P41"/>
    <mergeCell ref="P42:P44"/>
    <mergeCell ref="L39:N39"/>
    <mergeCell ref="L28:N29"/>
    <mergeCell ref="Q28:S29"/>
    <mergeCell ref="Q34:S35"/>
    <mergeCell ref="L31:N32"/>
    <mergeCell ref="Q31:S32"/>
    <mergeCell ref="P27:P29"/>
    <mergeCell ref="P30:P32"/>
    <mergeCell ref="P33:P35"/>
    <mergeCell ref="K2:S3"/>
    <mergeCell ref="K4:L5"/>
    <mergeCell ref="B5:I6"/>
    <mergeCell ref="K8:L9"/>
    <mergeCell ref="C9:I10"/>
    <mergeCell ref="K10:S11"/>
    <mergeCell ref="C11:I12"/>
    <mergeCell ref="K6:L7"/>
    <mergeCell ref="M4:S5"/>
    <mergeCell ref="M6:S7"/>
    <mergeCell ref="M8:S9"/>
    <mergeCell ref="B9:B10"/>
    <mergeCell ref="B11:B12"/>
    <mergeCell ref="L12:N12"/>
    <mergeCell ref="Q12:S12"/>
    <mergeCell ref="Q39:S39"/>
    <mergeCell ref="L42:N42"/>
    <mergeCell ref="Q42:S42"/>
    <mergeCell ref="L30:N30"/>
    <mergeCell ref="Q30:S30"/>
    <mergeCell ref="L33:N33"/>
    <mergeCell ref="Q33:S33"/>
    <mergeCell ref="L36:N36"/>
    <mergeCell ref="Q36:S36"/>
    <mergeCell ref="B13:B14"/>
    <mergeCell ref="B15:B16"/>
    <mergeCell ref="B17:B18"/>
    <mergeCell ref="K13:K15"/>
    <mergeCell ref="K16:K18"/>
    <mergeCell ref="C13:I14"/>
    <mergeCell ref="C15:D16"/>
    <mergeCell ref="E15:I16"/>
    <mergeCell ref="C17:I18"/>
    <mergeCell ref="K19:K20"/>
    <mergeCell ref="K21:K23"/>
    <mergeCell ref="K24:K26"/>
    <mergeCell ref="K27:K29"/>
    <mergeCell ref="K30:K32"/>
    <mergeCell ref="L21:N21"/>
    <mergeCell ref="Q21:S21"/>
    <mergeCell ref="L24:N24"/>
    <mergeCell ref="Q24:S24"/>
    <mergeCell ref="L27:N27"/>
    <mergeCell ref="Q27:S27"/>
    <mergeCell ref="Q22:S23"/>
    <mergeCell ref="L25:N26"/>
    <mergeCell ref="Q25:S26"/>
    <mergeCell ref="L22:N23"/>
    <mergeCell ref="P21:P23"/>
    <mergeCell ref="P24:P26"/>
    <mergeCell ref="Q13:S15"/>
    <mergeCell ref="L19:N19"/>
    <mergeCell ref="Q19:S19"/>
    <mergeCell ref="L20:N20"/>
    <mergeCell ref="Q20:S20"/>
    <mergeCell ref="Q16:S18"/>
    <mergeCell ref="P13:P15"/>
    <mergeCell ref="P16:P18"/>
    <mergeCell ref="P19:P20"/>
    <mergeCell ref="L16:N18"/>
    <mergeCell ref="L13:N15"/>
  </mergeCells>
  <phoneticPr fontId="32"/>
  <printOptions horizontalCentered="1" verticalCentered="1"/>
  <pageMargins left="0" right="0" top="0" bottom="0" header="0.511811023622047" footer="0.511811023622047"/>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53"/>
  <sheetViews>
    <sheetView view="pageBreakPreview" zoomScaleNormal="100" zoomScaleSheetLayoutView="100" workbookViewId="0">
      <selection activeCell="B4" sqref="B4:I5"/>
    </sheetView>
  </sheetViews>
  <sheetFormatPr defaultColWidth="9" defaultRowHeight="12.75" customHeight="1" x14ac:dyDescent="0.2"/>
  <cols>
    <col min="1" max="1" width="3.44140625" style="6" customWidth="1"/>
    <col min="2" max="2" width="10.44140625" style="6" customWidth="1"/>
    <col min="3" max="9" width="9" style="6"/>
    <col min="10" max="10" width="3.44140625" style="6" customWidth="1"/>
    <col min="11" max="11" width="5" style="6" customWidth="1"/>
    <col min="12" max="12" width="13.77734375" style="6" customWidth="1"/>
    <col min="13" max="13" width="4.77734375" style="6" customWidth="1"/>
    <col min="14" max="14" width="16.77734375" style="6" customWidth="1"/>
    <col min="15" max="15" width="9.77734375" style="6" customWidth="1"/>
    <col min="16" max="16" width="20.77734375" style="6" customWidth="1"/>
    <col min="17" max="17" width="5.77734375" style="6" customWidth="1"/>
    <col min="18" max="16384" width="9" style="6"/>
  </cols>
  <sheetData>
    <row r="1" spans="2:17" ht="12.75" customHeight="1" x14ac:dyDescent="0.2">
      <c r="E1" s="363" t="s">
        <v>238</v>
      </c>
      <c r="F1" s="363"/>
      <c r="G1" s="363"/>
      <c r="H1" s="363"/>
      <c r="I1" s="363"/>
      <c r="L1" s="389" t="s">
        <v>239</v>
      </c>
      <c r="M1" s="389"/>
      <c r="N1" s="389"/>
      <c r="O1" s="389"/>
      <c r="P1" s="389"/>
      <c r="Q1" s="389"/>
    </row>
    <row r="2" spans="2:17" ht="12.75" customHeight="1" x14ac:dyDescent="0.2">
      <c r="E2" s="363" t="s">
        <v>240</v>
      </c>
      <c r="F2" s="363"/>
      <c r="G2" s="363"/>
      <c r="H2" s="363"/>
      <c r="I2" s="363"/>
      <c r="L2" s="389"/>
      <c r="M2" s="389"/>
      <c r="N2" s="389"/>
      <c r="O2" s="389"/>
      <c r="P2" s="389"/>
      <c r="Q2" s="389"/>
    </row>
    <row r="3" spans="2:17" ht="12.75" customHeight="1" x14ac:dyDescent="0.2">
      <c r="L3" s="6" t="s">
        <v>241</v>
      </c>
      <c r="M3" s="70"/>
      <c r="N3" s="70"/>
      <c r="O3" s="70"/>
      <c r="P3" s="70"/>
      <c r="Q3" s="70"/>
    </row>
    <row r="4" spans="2:17" ht="12.75" customHeight="1" x14ac:dyDescent="0.2">
      <c r="B4" s="389" t="s">
        <v>242</v>
      </c>
      <c r="C4" s="389"/>
      <c r="D4" s="389"/>
      <c r="E4" s="389"/>
      <c r="F4" s="389"/>
      <c r="G4" s="389"/>
      <c r="H4" s="389"/>
      <c r="I4" s="389"/>
      <c r="L4" s="71" t="s">
        <v>210</v>
      </c>
      <c r="M4" s="373" t="s">
        <v>243</v>
      </c>
      <c r="N4" s="364" t="s">
        <v>244</v>
      </c>
      <c r="O4" s="365"/>
      <c r="P4" s="364" t="s">
        <v>244</v>
      </c>
      <c r="Q4" s="365"/>
    </row>
    <row r="5" spans="2:17" ht="12.75" customHeight="1" x14ac:dyDescent="0.2">
      <c r="B5" s="389"/>
      <c r="C5" s="389"/>
      <c r="D5" s="389"/>
      <c r="E5" s="389"/>
      <c r="F5" s="389"/>
      <c r="G5" s="389"/>
      <c r="H5" s="389"/>
      <c r="I5" s="389"/>
      <c r="L5" s="368" t="s">
        <v>245</v>
      </c>
      <c r="M5" s="374"/>
      <c r="N5" s="379" t="s">
        <v>246</v>
      </c>
      <c r="O5" s="380"/>
      <c r="P5" s="379" t="s">
        <v>247</v>
      </c>
      <c r="Q5" s="380"/>
    </row>
    <row r="6" spans="2:17" ht="12.75" customHeight="1" x14ac:dyDescent="0.2">
      <c r="L6" s="369"/>
      <c r="M6" s="375"/>
      <c r="N6" s="381"/>
      <c r="O6" s="382"/>
      <c r="P6" s="381"/>
      <c r="Q6" s="382"/>
    </row>
    <row r="7" spans="2:17" ht="12.75" customHeight="1" x14ac:dyDescent="0.2">
      <c r="B7" s="6" t="s">
        <v>248</v>
      </c>
      <c r="L7" s="370"/>
      <c r="M7" s="376"/>
      <c r="N7" s="366"/>
      <c r="O7" s="367"/>
      <c r="P7" s="366"/>
      <c r="Q7" s="367"/>
    </row>
    <row r="8" spans="2:17" ht="12.75" customHeight="1" x14ac:dyDescent="0.2">
      <c r="B8" s="6" t="s">
        <v>249</v>
      </c>
      <c r="L8" s="371"/>
      <c r="M8" s="377"/>
      <c r="N8" s="383"/>
      <c r="O8" s="384"/>
      <c r="P8" s="383"/>
      <c r="Q8" s="384"/>
    </row>
    <row r="9" spans="2:17" ht="12.75" customHeight="1" x14ac:dyDescent="0.2">
      <c r="L9" s="371"/>
      <c r="M9" s="377"/>
      <c r="N9" s="385"/>
      <c r="O9" s="386"/>
      <c r="P9" s="385"/>
      <c r="Q9" s="386"/>
    </row>
    <row r="10" spans="2:17" ht="12.75" customHeight="1" x14ac:dyDescent="0.2">
      <c r="B10" s="6" t="s">
        <v>200</v>
      </c>
      <c r="C10" s="95" t="s">
        <v>250</v>
      </c>
      <c r="L10" s="371"/>
      <c r="M10" s="377"/>
      <c r="N10" s="387"/>
      <c r="O10" s="388"/>
      <c r="P10" s="387"/>
      <c r="Q10" s="388"/>
    </row>
    <row r="11" spans="2:17" ht="12.75" customHeight="1" x14ac:dyDescent="0.2">
      <c r="L11" s="371"/>
      <c r="M11" s="377"/>
      <c r="N11" s="390"/>
      <c r="O11" s="391"/>
      <c r="P11" s="390"/>
      <c r="Q11" s="391"/>
    </row>
    <row r="12" spans="2:17" ht="12.75" customHeight="1" x14ac:dyDescent="0.2">
      <c r="B12" s="6" t="s">
        <v>203</v>
      </c>
      <c r="C12" s="67" t="s">
        <v>251</v>
      </c>
      <c r="E12" s="10"/>
      <c r="L12" s="371"/>
      <c r="M12" s="377"/>
      <c r="N12" s="383"/>
      <c r="O12" s="384"/>
      <c r="P12" s="383"/>
      <c r="Q12" s="384"/>
    </row>
    <row r="13" spans="2:17" ht="12.75" customHeight="1" x14ac:dyDescent="0.2">
      <c r="L13" s="371"/>
      <c r="M13" s="377"/>
      <c r="N13" s="385"/>
      <c r="O13" s="386"/>
      <c r="P13" s="385"/>
      <c r="Q13" s="386"/>
    </row>
    <row r="14" spans="2:17" ht="12.75" customHeight="1" x14ac:dyDescent="0.2">
      <c r="B14" s="6" t="s">
        <v>206</v>
      </c>
      <c r="C14" s="6" t="s">
        <v>194</v>
      </c>
      <c r="L14" s="372"/>
      <c r="M14" s="378"/>
      <c r="N14" s="392"/>
      <c r="O14" s="393"/>
      <c r="P14" s="392"/>
      <c r="Q14" s="393"/>
    </row>
    <row r="15" spans="2:17" ht="12.75" customHeight="1" x14ac:dyDescent="0.2">
      <c r="L15" s="370"/>
      <c r="M15" s="376"/>
      <c r="N15" s="366"/>
      <c r="O15" s="367"/>
      <c r="P15" s="366"/>
      <c r="Q15" s="367"/>
    </row>
    <row r="16" spans="2:17" ht="12.75" customHeight="1" x14ac:dyDescent="0.2">
      <c r="B16" s="11" t="s">
        <v>207</v>
      </c>
      <c r="C16" s="11" t="s">
        <v>208</v>
      </c>
      <c r="L16" s="371"/>
      <c r="M16" s="377"/>
      <c r="N16" s="383"/>
      <c r="O16" s="384"/>
      <c r="P16" s="383"/>
      <c r="Q16" s="384"/>
    </row>
    <row r="17" spans="2:17" ht="12.75" customHeight="1" x14ac:dyDescent="0.2">
      <c r="L17" s="371"/>
      <c r="M17" s="377"/>
      <c r="N17" s="385"/>
      <c r="O17" s="386"/>
      <c r="P17" s="385"/>
      <c r="Q17" s="386"/>
    </row>
    <row r="18" spans="2:17" ht="12.75" customHeight="1" x14ac:dyDescent="0.2">
      <c r="B18" s="6" t="s">
        <v>252</v>
      </c>
      <c r="C18" s="6" t="s">
        <v>253</v>
      </c>
      <c r="L18" s="371"/>
      <c r="M18" s="377"/>
      <c r="N18" s="387"/>
      <c r="O18" s="388"/>
      <c r="P18" s="387"/>
      <c r="Q18" s="388"/>
    </row>
    <row r="19" spans="2:17" ht="12.75" customHeight="1" x14ac:dyDescent="0.2">
      <c r="C19" s="6" t="s">
        <v>254</v>
      </c>
      <c r="L19" s="371"/>
      <c r="M19" s="377"/>
      <c r="N19" s="390"/>
      <c r="O19" s="391"/>
      <c r="P19" s="390"/>
      <c r="Q19" s="391"/>
    </row>
    <row r="20" spans="2:17" ht="12.75" customHeight="1" x14ac:dyDescent="0.2">
      <c r="L20" s="371"/>
      <c r="M20" s="377"/>
      <c r="N20" s="383"/>
      <c r="O20" s="384"/>
      <c r="P20" s="383"/>
      <c r="Q20" s="384"/>
    </row>
    <row r="21" spans="2:17" ht="12.75" customHeight="1" x14ac:dyDescent="0.2">
      <c r="B21" s="6" t="s">
        <v>217</v>
      </c>
      <c r="C21" s="6" t="s">
        <v>255</v>
      </c>
      <c r="L21" s="371"/>
      <c r="M21" s="377"/>
      <c r="N21" s="385"/>
      <c r="O21" s="386"/>
      <c r="P21" s="385"/>
      <c r="Q21" s="386"/>
    </row>
    <row r="22" spans="2:17" ht="12.75" customHeight="1" x14ac:dyDescent="0.2">
      <c r="C22" s="6" t="s">
        <v>256</v>
      </c>
      <c r="L22" s="372"/>
      <c r="M22" s="378"/>
      <c r="N22" s="392"/>
      <c r="O22" s="393"/>
      <c r="P22" s="392"/>
      <c r="Q22" s="393"/>
    </row>
    <row r="23" spans="2:17" ht="12.75" customHeight="1" x14ac:dyDescent="0.2">
      <c r="C23" s="11"/>
      <c r="D23" s="11"/>
      <c r="E23" s="11"/>
      <c r="F23" s="11"/>
      <c r="G23" s="11"/>
      <c r="H23" s="11"/>
      <c r="I23" s="11"/>
      <c r="J23" s="11"/>
      <c r="L23" s="370"/>
      <c r="M23" s="376"/>
      <c r="N23" s="366"/>
      <c r="O23" s="367"/>
      <c r="P23" s="366"/>
      <c r="Q23" s="367"/>
    </row>
    <row r="24" spans="2:17" ht="12.75" customHeight="1" x14ac:dyDescent="0.2">
      <c r="C24" s="6" t="s">
        <v>257</v>
      </c>
      <c r="D24" s="11"/>
      <c r="E24" s="11"/>
      <c r="F24" s="11"/>
      <c r="G24" s="11"/>
      <c r="H24" s="11"/>
      <c r="I24" s="11"/>
      <c r="J24" s="11"/>
      <c r="K24" s="78"/>
      <c r="L24" s="371"/>
      <c r="M24" s="377"/>
      <c r="N24" s="383"/>
      <c r="O24" s="384"/>
      <c r="P24" s="383"/>
      <c r="Q24" s="384"/>
    </row>
    <row r="25" spans="2:17" ht="12.75" customHeight="1" x14ac:dyDescent="0.2">
      <c r="C25" s="6" t="s">
        <v>258</v>
      </c>
      <c r="K25" s="78"/>
      <c r="L25" s="371"/>
      <c r="M25" s="377"/>
      <c r="N25" s="385"/>
      <c r="O25" s="386"/>
      <c r="P25" s="385"/>
      <c r="Q25" s="386"/>
    </row>
    <row r="26" spans="2:17" ht="12.75" customHeight="1" x14ac:dyDescent="0.2">
      <c r="B26" s="11"/>
      <c r="C26" s="6" t="s">
        <v>259</v>
      </c>
      <c r="L26" s="371"/>
      <c r="M26" s="377"/>
      <c r="N26" s="387"/>
      <c r="O26" s="388"/>
      <c r="P26" s="387"/>
      <c r="Q26" s="388"/>
    </row>
    <row r="27" spans="2:17" ht="12.75" customHeight="1" x14ac:dyDescent="0.2">
      <c r="C27" s="11"/>
      <c r="L27" s="371"/>
      <c r="M27" s="377"/>
      <c r="N27" s="390"/>
      <c r="O27" s="391"/>
      <c r="P27" s="390"/>
      <c r="Q27" s="391"/>
    </row>
    <row r="28" spans="2:17" ht="12.75" customHeight="1" x14ac:dyDescent="0.2">
      <c r="B28" s="6" t="s">
        <v>223</v>
      </c>
      <c r="C28" s="6" t="s">
        <v>222</v>
      </c>
      <c r="L28" s="371"/>
      <c r="M28" s="377"/>
      <c r="N28" s="383"/>
      <c r="O28" s="384"/>
      <c r="P28" s="383"/>
      <c r="Q28" s="384"/>
    </row>
    <row r="29" spans="2:17" ht="12.75" customHeight="1" x14ac:dyDescent="0.2">
      <c r="L29" s="371"/>
      <c r="M29" s="377"/>
      <c r="N29" s="385"/>
      <c r="O29" s="386"/>
      <c r="P29" s="385"/>
      <c r="Q29" s="386"/>
    </row>
    <row r="30" spans="2:17" ht="12.75" customHeight="1" x14ac:dyDescent="0.2">
      <c r="B30" s="6" t="s">
        <v>260</v>
      </c>
      <c r="C30" s="6" t="s">
        <v>261</v>
      </c>
      <c r="L30" s="372"/>
      <c r="M30" s="378"/>
      <c r="N30" s="392"/>
      <c r="O30" s="393"/>
      <c r="P30" s="392"/>
      <c r="Q30" s="393"/>
    </row>
    <row r="31" spans="2:17" ht="12.75" customHeight="1" x14ac:dyDescent="0.2">
      <c r="L31" s="370"/>
      <c r="M31" s="376"/>
      <c r="N31" s="366"/>
      <c r="O31" s="367"/>
      <c r="P31" s="366"/>
      <c r="Q31" s="367"/>
    </row>
    <row r="32" spans="2:17" ht="12.75" customHeight="1" x14ac:dyDescent="0.2">
      <c r="B32" s="6" t="s">
        <v>262</v>
      </c>
      <c r="C32" s="6" t="s">
        <v>263</v>
      </c>
      <c r="L32" s="371"/>
      <c r="M32" s="377"/>
      <c r="N32" s="383"/>
      <c r="O32" s="384"/>
      <c r="P32" s="383"/>
      <c r="Q32" s="384"/>
    </row>
    <row r="33" spans="2:17" ht="12.75" customHeight="1" x14ac:dyDescent="0.2">
      <c r="L33" s="371"/>
      <c r="M33" s="377"/>
      <c r="N33" s="385"/>
      <c r="O33" s="386"/>
      <c r="P33" s="385"/>
      <c r="Q33" s="386"/>
    </row>
    <row r="34" spans="2:17" ht="12.75" customHeight="1" x14ac:dyDescent="0.2">
      <c r="B34" s="6" t="s">
        <v>264</v>
      </c>
      <c r="C34" s="6" t="s">
        <v>265</v>
      </c>
      <c r="L34" s="371"/>
      <c r="M34" s="377"/>
      <c r="N34" s="387"/>
      <c r="O34" s="388"/>
      <c r="P34" s="387"/>
      <c r="Q34" s="388"/>
    </row>
    <row r="35" spans="2:17" ht="12.75" customHeight="1" x14ac:dyDescent="0.2">
      <c r="L35" s="371"/>
      <c r="M35" s="377"/>
      <c r="N35" s="390"/>
      <c r="O35" s="391"/>
      <c r="P35" s="390"/>
      <c r="Q35" s="391"/>
    </row>
    <row r="36" spans="2:17" ht="12.75" customHeight="1" x14ac:dyDescent="0.2">
      <c r="B36" s="6" t="s">
        <v>228</v>
      </c>
      <c r="C36" s="6" t="s">
        <v>266</v>
      </c>
      <c r="L36" s="371"/>
      <c r="M36" s="377"/>
      <c r="N36" s="383"/>
      <c r="O36" s="384"/>
      <c r="P36" s="383"/>
      <c r="Q36" s="384"/>
    </row>
    <row r="37" spans="2:17" ht="12.75" customHeight="1" x14ac:dyDescent="0.2">
      <c r="L37" s="371"/>
      <c r="M37" s="377"/>
      <c r="N37" s="385"/>
      <c r="O37" s="386"/>
      <c r="P37" s="385"/>
      <c r="Q37" s="386"/>
    </row>
    <row r="38" spans="2:17" ht="12.75" customHeight="1" x14ac:dyDescent="0.2">
      <c r="B38" s="11" t="s">
        <v>267</v>
      </c>
      <c r="C38" s="11" t="s">
        <v>268</v>
      </c>
      <c r="L38" s="372"/>
      <c r="M38" s="378"/>
      <c r="N38" s="392"/>
      <c r="O38" s="393"/>
      <c r="P38" s="392"/>
      <c r="Q38" s="393"/>
    </row>
    <row r="39" spans="2:17" ht="12.75" customHeight="1" x14ac:dyDescent="0.2">
      <c r="L39" s="370"/>
      <c r="M39" s="376"/>
      <c r="N39" s="366"/>
      <c r="O39" s="367"/>
      <c r="P39" s="366"/>
      <c r="Q39" s="367"/>
    </row>
    <row r="40" spans="2:17" ht="12.75" customHeight="1" x14ac:dyDescent="0.2">
      <c r="B40" s="11" t="s">
        <v>269</v>
      </c>
      <c r="C40" s="11" t="s">
        <v>270</v>
      </c>
      <c r="D40" s="11"/>
      <c r="E40" s="11"/>
      <c r="F40" s="11"/>
      <c r="G40" s="11"/>
      <c r="H40" s="11"/>
      <c r="L40" s="371"/>
      <c r="M40" s="377"/>
      <c r="N40" s="383"/>
      <c r="O40" s="384"/>
      <c r="P40" s="383"/>
      <c r="Q40" s="384"/>
    </row>
    <row r="41" spans="2:17" ht="12.75" customHeight="1" x14ac:dyDescent="0.2">
      <c r="B41" s="11"/>
      <c r="C41" s="11" t="s">
        <v>271</v>
      </c>
      <c r="D41" s="11"/>
      <c r="E41" s="11"/>
      <c r="F41" s="11"/>
      <c r="G41" s="11"/>
      <c r="H41" s="11"/>
      <c r="L41" s="371"/>
      <c r="M41" s="377"/>
      <c r="N41" s="385"/>
      <c r="O41" s="386"/>
      <c r="P41" s="385"/>
      <c r="Q41" s="386"/>
    </row>
    <row r="42" spans="2:17" ht="12.75" customHeight="1" x14ac:dyDescent="0.2">
      <c r="B42" s="11"/>
      <c r="C42" s="82"/>
      <c r="D42" s="57"/>
      <c r="E42" s="57"/>
      <c r="F42" s="76"/>
      <c r="G42" s="11"/>
      <c r="H42" s="11"/>
      <c r="L42" s="371"/>
      <c r="M42" s="377"/>
      <c r="N42" s="387"/>
      <c r="O42" s="388"/>
      <c r="P42" s="387"/>
      <c r="Q42" s="388"/>
    </row>
    <row r="43" spans="2:17" ht="12.75" customHeight="1" x14ac:dyDescent="0.2">
      <c r="B43" s="11"/>
      <c r="C43" s="77" t="s">
        <v>272</v>
      </c>
      <c r="D43" s="11"/>
      <c r="E43" s="11"/>
      <c r="F43" s="78"/>
      <c r="G43" s="11"/>
      <c r="H43" s="11"/>
      <c r="L43" s="371"/>
      <c r="M43" s="377"/>
      <c r="N43" s="390"/>
      <c r="O43" s="391"/>
      <c r="P43" s="390"/>
      <c r="Q43" s="391"/>
    </row>
    <row r="44" spans="2:17" ht="12.75" customHeight="1" x14ac:dyDescent="0.2">
      <c r="B44" s="11"/>
      <c r="C44" s="77" t="s">
        <v>273</v>
      </c>
      <c r="D44" s="11"/>
      <c r="E44" s="11"/>
      <c r="F44" s="78"/>
      <c r="G44" s="11"/>
      <c r="H44" s="11"/>
      <c r="L44" s="371"/>
      <c r="M44" s="377"/>
      <c r="N44" s="383"/>
      <c r="O44" s="384"/>
      <c r="P44" s="383"/>
      <c r="Q44" s="384"/>
    </row>
    <row r="45" spans="2:17" ht="12.75" customHeight="1" x14ac:dyDescent="0.2">
      <c r="B45" s="11"/>
      <c r="C45" s="77" t="s">
        <v>274</v>
      </c>
      <c r="D45" s="11"/>
      <c r="E45" s="11"/>
      <c r="F45" s="78"/>
      <c r="G45" s="11"/>
      <c r="H45" s="11"/>
      <c r="L45" s="371"/>
      <c r="M45" s="377"/>
      <c r="N45" s="385"/>
      <c r="O45" s="386"/>
      <c r="P45" s="385"/>
      <c r="Q45" s="386"/>
    </row>
    <row r="46" spans="2:17" ht="12.75" customHeight="1" x14ac:dyDescent="0.2">
      <c r="B46" s="11"/>
      <c r="C46" s="77" t="s">
        <v>275</v>
      </c>
      <c r="D46" s="11"/>
      <c r="E46" s="11"/>
      <c r="F46" s="78"/>
      <c r="G46" s="11"/>
      <c r="H46" s="11"/>
      <c r="I46" s="63"/>
      <c r="L46" s="372"/>
      <c r="M46" s="378"/>
      <c r="N46" s="392"/>
      <c r="O46" s="393"/>
      <c r="P46" s="392"/>
      <c r="Q46" s="393"/>
    </row>
    <row r="47" spans="2:17" ht="12.75" customHeight="1" x14ac:dyDescent="0.2">
      <c r="B47" s="11"/>
      <c r="C47" s="83"/>
      <c r="D47" s="80"/>
      <c r="E47" s="80"/>
      <c r="F47" s="81"/>
      <c r="G47" s="11"/>
      <c r="H47" s="11"/>
      <c r="L47" s="11" t="s">
        <v>276</v>
      </c>
      <c r="M47" s="11"/>
      <c r="N47" s="11"/>
      <c r="O47" s="11"/>
      <c r="P47" s="57"/>
      <c r="Q47" s="60" t="s">
        <v>277</v>
      </c>
    </row>
    <row r="48" spans="2:17" ht="12.75" customHeight="1" x14ac:dyDescent="0.2">
      <c r="B48" s="11"/>
      <c r="C48" s="11"/>
      <c r="D48" s="11"/>
      <c r="E48" s="11"/>
      <c r="F48" s="11"/>
      <c r="G48" s="11"/>
      <c r="H48" s="11"/>
      <c r="M48" s="397"/>
      <c r="N48" s="397"/>
      <c r="O48" s="58"/>
      <c r="P48" s="395"/>
      <c r="Q48" s="395"/>
    </row>
    <row r="49" spans="2:17" ht="12.75" customHeight="1" x14ac:dyDescent="0.2">
      <c r="B49" s="11" t="s">
        <v>232</v>
      </c>
      <c r="C49" s="6" t="s">
        <v>233</v>
      </c>
      <c r="L49" s="30" t="s">
        <v>278</v>
      </c>
      <c r="M49" s="398"/>
      <c r="N49" s="398"/>
      <c r="O49" s="59" t="s">
        <v>279</v>
      </c>
      <c r="P49" s="396"/>
      <c r="Q49" s="396"/>
    </row>
    <row r="50" spans="2:17" ht="12.75" customHeight="1" x14ac:dyDescent="0.2">
      <c r="B50" s="11"/>
      <c r="E50" s="6" t="s">
        <v>280</v>
      </c>
      <c r="M50" s="403"/>
      <c r="N50" s="403"/>
      <c r="O50" s="404"/>
      <c r="P50" s="403"/>
      <c r="Q50" s="403"/>
    </row>
    <row r="51" spans="2:17" ht="12.75" customHeight="1" x14ac:dyDescent="0.2">
      <c r="B51" s="11"/>
      <c r="C51" s="11"/>
      <c r="D51" s="11"/>
      <c r="E51" s="11"/>
      <c r="F51" s="11"/>
      <c r="G51" s="11"/>
      <c r="H51" s="11"/>
      <c r="L51" s="30" t="s">
        <v>281</v>
      </c>
      <c r="M51" s="405"/>
      <c r="N51" s="405"/>
      <c r="O51" s="405"/>
      <c r="P51" s="405"/>
      <c r="Q51" s="405"/>
    </row>
    <row r="52" spans="2:17" ht="12.75" customHeight="1" x14ac:dyDescent="0.2">
      <c r="B52" s="11" t="s">
        <v>235</v>
      </c>
      <c r="C52" s="11" t="s">
        <v>236</v>
      </c>
      <c r="D52" s="11"/>
      <c r="E52" s="11"/>
      <c r="F52" s="11"/>
      <c r="G52" s="11"/>
      <c r="H52" s="11"/>
      <c r="L52" s="394" t="s">
        <v>282</v>
      </c>
      <c r="N52" s="406"/>
      <c r="O52" s="407" t="s">
        <v>283</v>
      </c>
      <c r="P52" s="399"/>
      <c r="Q52" s="401" t="s">
        <v>284</v>
      </c>
    </row>
    <row r="53" spans="2:17" ht="12.75" customHeight="1" x14ac:dyDescent="0.2">
      <c r="L53" s="394"/>
      <c r="M53" s="11"/>
      <c r="N53" s="396"/>
      <c r="O53" s="408"/>
      <c r="P53" s="400"/>
      <c r="Q53" s="402"/>
    </row>
  </sheetData>
  <mergeCells count="68">
    <mergeCell ref="P35:Q35"/>
    <mergeCell ref="P39:Q39"/>
    <mergeCell ref="P43:Q43"/>
    <mergeCell ref="P36:Q38"/>
    <mergeCell ref="P52:P53"/>
    <mergeCell ref="Q52:Q53"/>
    <mergeCell ref="M50:Q51"/>
    <mergeCell ref="N40:O42"/>
    <mergeCell ref="P40:Q42"/>
    <mergeCell ref="N44:O46"/>
    <mergeCell ref="P44:Q46"/>
    <mergeCell ref="N52:N53"/>
    <mergeCell ref="O52:O53"/>
    <mergeCell ref="N32:O34"/>
    <mergeCell ref="P32:Q34"/>
    <mergeCell ref="P48:Q49"/>
    <mergeCell ref="M15:M22"/>
    <mergeCell ref="M23:M30"/>
    <mergeCell ref="M31:M38"/>
    <mergeCell ref="M39:M46"/>
    <mergeCell ref="N36:O38"/>
    <mergeCell ref="M48:N49"/>
    <mergeCell ref="N35:O35"/>
    <mergeCell ref="N39:O39"/>
    <mergeCell ref="N43:O43"/>
    <mergeCell ref="N23:O23"/>
    <mergeCell ref="N28:O30"/>
    <mergeCell ref="N24:O26"/>
    <mergeCell ref="P23:Q23"/>
    <mergeCell ref="L15:L22"/>
    <mergeCell ref="L23:L30"/>
    <mergeCell ref="L31:L38"/>
    <mergeCell ref="L39:L46"/>
    <mergeCell ref="L52:L53"/>
    <mergeCell ref="N27:O27"/>
    <mergeCell ref="P27:Q27"/>
    <mergeCell ref="N31:O31"/>
    <mergeCell ref="P31:Q31"/>
    <mergeCell ref="P28:Q30"/>
    <mergeCell ref="P24:Q26"/>
    <mergeCell ref="N11:O11"/>
    <mergeCell ref="P11:Q11"/>
    <mergeCell ref="N15:O15"/>
    <mergeCell ref="P15:Q15"/>
    <mergeCell ref="N19:O19"/>
    <mergeCell ref="P19:Q19"/>
    <mergeCell ref="N12:O14"/>
    <mergeCell ref="P12:Q14"/>
    <mergeCell ref="N16:O18"/>
    <mergeCell ref="P16:Q18"/>
    <mergeCell ref="N20:O22"/>
    <mergeCell ref="P20:Q22"/>
    <mergeCell ref="E1:I1"/>
    <mergeCell ref="E2:I2"/>
    <mergeCell ref="N4:O4"/>
    <mergeCell ref="P4:Q4"/>
    <mergeCell ref="N7:O7"/>
    <mergeCell ref="P7:Q7"/>
    <mergeCell ref="L5:L6"/>
    <mergeCell ref="L7:L14"/>
    <mergeCell ref="M4:M6"/>
    <mergeCell ref="M7:M14"/>
    <mergeCell ref="N5:O6"/>
    <mergeCell ref="P5:Q6"/>
    <mergeCell ref="N8:O10"/>
    <mergeCell ref="P8:Q10"/>
    <mergeCell ref="L1:Q2"/>
    <mergeCell ref="B4:I5"/>
  </mergeCells>
  <phoneticPr fontId="32"/>
  <printOptions horizontalCentered="1" verticalCentered="1"/>
  <pageMargins left="0.196850393700787" right="0.196850393700787" top="0.196850393700787" bottom="0" header="0.511811023622047" footer="0.511811023622047"/>
  <pageSetup paperSize="9" scale="8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54"/>
  <sheetViews>
    <sheetView view="pageBreakPreview" zoomScaleNormal="100" zoomScaleSheetLayoutView="100" workbookViewId="0">
      <selection activeCell="B3" sqref="B3:J4"/>
    </sheetView>
  </sheetViews>
  <sheetFormatPr defaultColWidth="9" defaultRowHeight="12.75" customHeight="1" x14ac:dyDescent="0.2"/>
  <cols>
    <col min="1" max="1" width="2.77734375" style="11" customWidth="1"/>
    <col min="2" max="2" width="11.109375" style="11" customWidth="1"/>
    <col min="3" max="8" width="9" style="11"/>
    <col min="9" max="9" width="7.6640625" style="11" customWidth="1"/>
    <col min="10" max="10" width="11.88671875" style="11" customWidth="1"/>
    <col min="11" max="11" width="13.77734375" style="11" customWidth="1"/>
    <col min="12" max="12" width="4.77734375" style="11" customWidth="1"/>
    <col min="13" max="13" width="16.77734375" style="11" customWidth="1"/>
    <col min="14" max="14" width="9.77734375" style="11" customWidth="1"/>
    <col min="15" max="15" width="20.77734375" style="11" customWidth="1"/>
    <col min="16" max="16" width="5.77734375" style="11" customWidth="1"/>
    <col min="17" max="16384" width="9" style="11"/>
  </cols>
  <sheetData>
    <row r="1" spans="2:16" ht="12.75" customHeight="1" x14ac:dyDescent="0.2">
      <c r="F1" s="409" t="s">
        <v>194</v>
      </c>
      <c r="G1" s="409"/>
      <c r="H1" s="409"/>
      <c r="I1" s="409"/>
      <c r="K1" s="389" t="s">
        <v>285</v>
      </c>
      <c r="L1" s="389"/>
      <c r="M1" s="389"/>
      <c r="N1" s="389"/>
      <c r="O1" s="389"/>
      <c r="P1" s="389"/>
    </row>
    <row r="2" spans="2:16" ht="12.75" customHeight="1" x14ac:dyDescent="0.2">
      <c r="H2" s="409" t="s">
        <v>286</v>
      </c>
      <c r="I2" s="409"/>
      <c r="K2" s="389"/>
      <c r="L2" s="389"/>
      <c r="M2" s="389"/>
      <c r="N2" s="389"/>
      <c r="O2" s="389"/>
      <c r="P2" s="389"/>
    </row>
    <row r="3" spans="2:16" ht="12.75" customHeight="1" x14ac:dyDescent="0.2">
      <c r="B3" s="410" t="s">
        <v>287</v>
      </c>
      <c r="C3" s="410"/>
      <c r="D3" s="410"/>
      <c r="E3" s="410"/>
      <c r="F3" s="410"/>
      <c r="G3" s="410"/>
      <c r="H3" s="410"/>
      <c r="I3" s="410"/>
      <c r="J3" s="410"/>
      <c r="K3" s="11" t="s">
        <v>241</v>
      </c>
    </row>
    <row r="4" spans="2:16" ht="12.75" customHeight="1" x14ac:dyDescent="0.2">
      <c r="B4" s="410"/>
      <c r="C4" s="410"/>
      <c r="D4" s="410"/>
      <c r="E4" s="410"/>
      <c r="F4" s="410"/>
      <c r="G4" s="410"/>
      <c r="H4" s="410"/>
      <c r="I4" s="410"/>
      <c r="J4" s="410"/>
      <c r="K4" s="55" t="s">
        <v>210</v>
      </c>
      <c r="L4" s="373" t="s">
        <v>243</v>
      </c>
      <c r="M4" s="364" t="s">
        <v>244</v>
      </c>
      <c r="N4" s="365"/>
      <c r="O4" s="364" t="s">
        <v>244</v>
      </c>
      <c r="P4" s="365"/>
    </row>
    <row r="5" spans="2:16" ht="12.75" customHeight="1" x14ac:dyDescent="0.25">
      <c r="B5" s="72"/>
      <c r="C5" s="72"/>
      <c r="D5" s="72"/>
      <c r="E5" s="72"/>
      <c r="F5" s="72"/>
      <c r="G5" s="72"/>
      <c r="H5" s="72"/>
      <c r="I5" s="72"/>
      <c r="J5" s="72"/>
      <c r="K5" s="412" t="s">
        <v>288</v>
      </c>
      <c r="L5" s="374"/>
      <c r="M5" s="379" t="s">
        <v>246</v>
      </c>
      <c r="N5" s="380"/>
      <c r="O5" s="379" t="s">
        <v>247</v>
      </c>
      <c r="P5" s="380"/>
    </row>
    <row r="6" spans="2:16" ht="12.75" customHeight="1" x14ac:dyDescent="0.2">
      <c r="C6" s="73"/>
      <c r="K6" s="413"/>
      <c r="L6" s="375"/>
      <c r="M6" s="381"/>
      <c r="N6" s="382"/>
      <c r="O6" s="381"/>
      <c r="P6" s="382"/>
    </row>
    <row r="7" spans="2:16" ht="12.75" customHeight="1" x14ac:dyDescent="0.2">
      <c r="K7" s="370"/>
      <c r="L7" s="376"/>
      <c r="M7" s="366"/>
      <c r="N7" s="367"/>
      <c r="O7" s="366"/>
      <c r="P7" s="367"/>
    </row>
    <row r="8" spans="2:16" ht="12.75" customHeight="1" x14ac:dyDescent="0.2">
      <c r="B8" s="11" t="s">
        <v>248</v>
      </c>
      <c r="K8" s="371"/>
      <c r="L8" s="377"/>
      <c r="M8" s="383"/>
      <c r="N8" s="384"/>
      <c r="O8" s="383"/>
      <c r="P8" s="384"/>
    </row>
    <row r="9" spans="2:16" ht="12.75" customHeight="1" x14ac:dyDescent="0.2">
      <c r="B9" s="11" t="s">
        <v>289</v>
      </c>
      <c r="K9" s="371"/>
      <c r="L9" s="377"/>
      <c r="M9" s="385"/>
      <c r="N9" s="386"/>
      <c r="O9" s="385"/>
      <c r="P9" s="386"/>
    </row>
    <row r="10" spans="2:16" ht="12.75" customHeight="1" x14ac:dyDescent="0.2">
      <c r="K10" s="371"/>
      <c r="L10" s="377"/>
      <c r="M10" s="387"/>
      <c r="N10" s="388"/>
      <c r="O10" s="387"/>
      <c r="P10" s="388"/>
    </row>
    <row r="11" spans="2:16" ht="12.75" customHeight="1" x14ac:dyDescent="0.2">
      <c r="B11" s="11" t="s">
        <v>200</v>
      </c>
      <c r="C11" s="96" t="s">
        <v>290</v>
      </c>
      <c r="K11" s="371"/>
      <c r="L11" s="377"/>
      <c r="M11" s="390"/>
      <c r="N11" s="391"/>
      <c r="O11" s="390"/>
      <c r="P11" s="391"/>
    </row>
    <row r="12" spans="2:16" ht="12.75" customHeight="1" x14ac:dyDescent="0.2">
      <c r="K12" s="371"/>
      <c r="L12" s="377"/>
      <c r="M12" s="383"/>
      <c r="N12" s="384"/>
      <c r="O12" s="383"/>
      <c r="P12" s="384"/>
    </row>
    <row r="13" spans="2:16" ht="12.75" customHeight="1" x14ac:dyDescent="0.2">
      <c r="B13" s="11" t="s">
        <v>203</v>
      </c>
      <c r="C13" s="15" t="s">
        <v>291</v>
      </c>
      <c r="K13" s="371"/>
      <c r="L13" s="377"/>
      <c r="M13" s="385"/>
      <c r="N13" s="386"/>
      <c r="O13" s="385"/>
      <c r="P13" s="386"/>
    </row>
    <row r="14" spans="2:16" ht="12.75" customHeight="1" x14ac:dyDescent="0.2">
      <c r="K14" s="372"/>
      <c r="L14" s="378"/>
      <c r="M14" s="392"/>
      <c r="N14" s="393"/>
      <c r="O14" s="392"/>
      <c r="P14" s="393"/>
    </row>
    <row r="15" spans="2:16" ht="12.75" customHeight="1" x14ac:dyDescent="0.2">
      <c r="B15" s="11" t="s">
        <v>206</v>
      </c>
      <c r="C15" s="411" t="s">
        <v>194</v>
      </c>
      <c r="D15" s="411"/>
      <c r="E15" s="411"/>
      <c r="F15" s="411"/>
      <c r="G15" s="411"/>
      <c r="H15" s="411"/>
      <c r="K15" s="370"/>
      <c r="L15" s="376"/>
      <c r="M15" s="366"/>
      <c r="N15" s="367"/>
      <c r="O15" s="366"/>
      <c r="P15" s="367"/>
    </row>
    <row r="16" spans="2:16" ht="12.75" customHeight="1" x14ac:dyDescent="0.2">
      <c r="K16" s="371"/>
      <c r="L16" s="377"/>
      <c r="M16" s="383"/>
      <c r="N16" s="384"/>
      <c r="O16" s="383"/>
      <c r="P16" s="384"/>
    </row>
    <row r="17" spans="2:16" ht="12.75" customHeight="1" x14ac:dyDescent="0.2">
      <c r="B17" s="11" t="s">
        <v>207</v>
      </c>
      <c r="C17" s="11" t="s">
        <v>208</v>
      </c>
      <c r="E17" s="74" t="s">
        <v>209</v>
      </c>
      <c r="F17" s="74"/>
      <c r="G17" s="74"/>
      <c r="H17" s="74"/>
      <c r="I17" s="74"/>
      <c r="K17" s="371"/>
      <c r="L17" s="377"/>
      <c r="M17" s="385"/>
      <c r="N17" s="386"/>
      <c r="O17" s="385"/>
      <c r="P17" s="386"/>
    </row>
    <row r="18" spans="2:16" ht="12.75" customHeight="1" x14ac:dyDescent="0.2">
      <c r="E18" s="74"/>
      <c r="F18" s="74"/>
      <c r="G18" s="74"/>
      <c r="H18" s="74"/>
      <c r="I18" s="74"/>
      <c r="K18" s="371"/>
      <c r="L18" s="377"/>
      <c r="M18" s="387"/>
      <c r="N18" s="388"/>
      <c r="O18" s="387"/>
      <c r="P18" s="388"/>
    </row>
    <row r="19" spans="2:16" ht="12.75" customHeight="1" x14ac:dyDescent="0.2">
      <c r="B19" s="11" t="s">
        <v>217</v>
      </c>
      <c r="C19" s="11" t="s">
        <v>292</v>
      </c>
      <c r="K19" s="371"/>
      <c r="L19" s="377"/>
      <c r="M19" s="390"/>
      <c r="N19" s="391"/>
      <c r="O19" s="390"/>
      <c r="P19" s="391"/>
    </row>
    <row r="20" spans="2:16" ht="12.75" customHeight="1" x14ac:dyDescent="0.2">
      <c r="C20" s="11" t="s">
        <v>293</v>
      </c>
      <c r="K20" s="371"/>
      <c r="L20" s="377"/>
      <c r="M20" s="383"/>
      <c r="N20" s="384"/>
      <c r="O20" s="383"/>
      <c r="P20" s="384"/>
    </row>
    <row r="21" spans="2:16" ht="12.75" customHeight="1" x14ac:dyDescent="0.2">
      <c r="K21" s="371"/>
      <c r="L21" s="377"/>
      <c r="M21" s="385"/>
      <c r="N21" s="386"/>
      <c r="O21" s="385"/>
      <c r="P21" s="386"/>
    </row>
    <row r="22" spans="2:16" ht="12.75" customHeight="1" x14ac:dyDescent="0.2">
      <c r="B22" s="45" t="s">
        <v>294</v>
      </c>
      <c r="C22" s="46"/>
      <c r="K22" s="372"/>
      <c r="L22" s="378"/>
      <c r="M22" s="392"/>
      <c r="N22" s="393"/>
      <c r="O22" s="392"/>
      <c r="P22" s="393"/>
    </row>
    <row r="23" spans="2:16" ht="12.75" customHeight="1" x14ac:dyDescent="0.2">
      <c r="B23" s="15" t="s">
        <v>295</v>
      </c>
      <c r="C23" s="46"/>
      <c r="K23" s="370"/>
      <c r="L23" s="376"/>
      <c r="M23" s="366"/>
      <c r="N23" s="367"/>
      <c r="O23" s="366"/>
      <c r="P23" s="367"/>
    </row>
    <row r="24" spans="2:16" ht="12.75" customHeight="1" x14ac:dyDescent="0.2">
      <c r="B24" s="43" t="s">
        <v>296</v>
      </c>
      <c r="C24" s="68"/>
      <c r="K24" s="371"/>
      <c r="L24" s="377"/>
      <c r="M24" s="383"/>
      <c r="N24" s="384"/>
      <c r="O24" s="383"/>
      <c r="P24" s="384"/>
    </row>
    <row r="25" spans="2:16" ht="12.75" customHeight="1" x14ac:dyDescent="0.2">
      <c r="B25" s="15" t="s">
        <v>297</v>
      </c>
      <c r="K25" s="371"/>
      <c r="L25" s="377"/>
      <c r="M25" s="385"/>
      <c r="N25" s="386"/>
      <c r="O25" s="385"/>
      <c r="P25" s="386"/>
    </row>
    <row r="26" spans="2:16" ht="13.35" customHeight="1" x14ac:dyDescent="0.2">
      <c r="B26" s="15"/>
      <c r="K26" s="371"/>
      <c r="L26" s="377"/>
      <c r="M26" s="387"/>
      <c r="N26" s="388"/>
      <c r="O26" s="387"/>
      <c r="P26" s="388"/>
    </row>
    <row r="27" spans="2:16" ht="13.5" customHeight="1" x14ac:dyDescent="0.2">
      <c r="B27" s="6" t="s">
        <v>252</v>
      </c>
      <c r="C27" s="6" t="s">
        <v>298</v>
      </c>
      <c r="D27" s="6"/>
      <c r="K27" s="371"/>
      <c r="L27" s="377"/>
      <c r="M27" s="390"/>
      <c r="N27" s="391"/>
      <c r="O27" s="390"/>
      <c r="P27" s="391"/>
    </row>
    <row r="28" spans="2:16" ht="12.75" customHeight="1" x14ac:dyDescent="0.2">
      <c r="K28" s="371"/>
      <c r="L28" s="377"/>
      <c r="M28" s="383"/>
      <c r="N28" s="384"/>
      <c r="O28" s="383"/>
      <c r="P28" s="384"/>
    </row>
    <row r="29" spans="2:16" ht="12.75" customHeight="1" x14ac:dyDescent="0.2">
      <c r="B29" s="11" t="s">
        <v>223</v>
      </c>
      <c r="C29" s="11" t="s">
        <v>222</v>
      </c>
      <c r="K29" s="371"/>
      <c r="L29" s="377"/>
      <c r="M29" s="385"/>
      <c r="N29" s="386"/>
      <c r="O29" s="385"/>
      <c r="P29" s="386"/>
    </row>
    <row r="30" spans="2:16" ht="12.75" customHeight="1" x14ac:dyDescent="0.2">
      <c r="K30" s="372"/>
      <c r="L30" s="378"/>
      <c r="M30" s="392"/>
      <c r="N30" s="393"/>
      <c r="O30" s="392"/>
      <c r="P30" s="393"/>
    </row>
    <row r="31" spans="2:16" ht="12.75" customHeight="1" x14ac:dyDescent="0.2">
      <c r="C31" s="15" t="s">
        <v>299</v>
      </c>
      <c r="K31" s="370"/>
      <c r="L31" s="376"/>
      <c r="M31" s="366"/>
      <c r="N31" s="367"/>
      <c r="O31" s="366"/>
      <c r="P31" s="367"/>
    </row>
    <row r="32" spans="2:16" ht="12.75" customHeight="1" x14ac:dyDescent="0.2">
      <c r="C32" s="15"/>
      <c r="K32" s="371"/>
      <c r="L32" s="377"/>
      <c r="M32" s="383"/>
      <c r="N32" s="384"/>
      <c r="O32" s="383"/>
      <c r="P32" s="384"/>
    </row>
    <row r="33" spans="2:16" ht="12.75" customHeight="1" x14ac:dyDescent="0.2">
      <c r="B33" s="11" t="s">
        <v>260</v>
      </c>
      <c r="C33" s="267" t="s">
        <v>437</v>
      </c>
      <c r="K33" s="371"/>
      <c r="L33" s="377"/>
      <c r="M33" s="385"/>
      <c r="N33" s="386"/>
      <c r="O33" s="385"/>
      <c r="P33" s="386"/>
    </row>
    <row r="34" spans="2:16" ht="12.75" customHeight="1" x14ac:dyDescent="0.2">
      <c r="K34" s="371"/>
      <c r="L34" s="377"/>
      <c r="M34" s="387"/>
      <c r="N34" s="388"/>
      <c r="O34" s="387"/>
      <c r="P34" s="388"/>
    </row>
    <row r="35" spans="2:16" ht="12.75" customHeight="1" x14ac:dyDescent="0.2">
      <c r="B35" s="11" t="s">
        <v>262</v>
      </c>
      <c r="C35" s="11" t="s">
        <v>263</v>
      </c>
      <c r="K35" s="371"/>
      <c r="L35" s="377"/>
      <c r="M35" s="390"/>
      <c r="N35" s="391"/>
      <c r="O35" s="390"/>
      <c r="P35" s="391"/>
    </row>
    <row r="36" spans="2:16" ht="12.75" customHeight="1" x14ac:dyDescent="0.2">
      <c r="K36" s="371"/>
      <c r="L36" s="377"/>
      <c r="M36" s="383"/>
      <c r="N36" s="384"/>
      <c r="O36" s="383"/>
      <c r="P36" s="384"/>
    </row>
    <row r="37" spans="2:16" ht="12.75" customHeight="1" x14ac:dyDescent="0.2">
      <c r="B37" s="11" t="s">
        <v>264</v>
      </c>
      <c r="C37" s="15" t="s">
        <v>300</v>
      </c>
      <c r="K37" s="371"/>
      <c r="L37" s="377"/>
      <c r="M37" s="385"/>
      <c r="N37" s="386"/>
      <c r="O37" s="385"/>
      <c r="P37" s="386"/>
    </row>
    <row r="38" spans="2:16" ht="12.75" customHeight="1" x14ac:dyDescent="0.2">
      <c r="K38" s="372"/>
      <c r="L38" s="378"/>
      <c r="M38" s="392"/>
      <c r="N38" s="393"/>
      <c r="O38" s="392"/>
      <c r="P38" s="393"/>
    </row>
    <row r="39" spans="2:16" ht="12.75" customHeight="1" x14ac:dyDescent="0.2">
      <c r="B39" s="11" t="s">
        <v>228</v>
      </c>
      <c r="C39" s="11" t="s">
        <v>301</v>
      </c>
      <c r="K39" s="370"/>
      <c r="L39" s="376"/>
      <c r="M39" s="366"/>
      <c r="N39" s="367"/>
      <c r="O39" s="366"/>
      <c r="P39" s="367"/>
    </row>
    <row r="40" spans="2:16" ht="12.75" customHeight="1" x14ac:dyDescent="0.2">
      <c r="K40" s="371"/>
      <c r="L40" s="377"/>
      <c r="M40" s="383"/>
      <c r="N40" s="384"/>
      <c r="O40" s="383"/>
      <c r="P40" s="384"/>
    </row>
    <row r="41" spans="2:16" ht="12.75" customHeight="1" x14ac:dyDescent="0.2">
      <c r="B41" s="11" t="s">
        <v>267</v>
      </c>
      <c r="C41" s="11" t="s">
        <v>302</v>
      </c>
      <c r="K41" s="371"/>
      <c r="L41" s="377"/>
      <c r="M41" s="385"/>
      <c r="N41" s="386"/>
      <c r="O41" s="385"/>
      <c r="P41" s="386"/>
    </row>
    <row r="42" spans="2:16" ht="12.75" customHeight="1" x14ac:dyDescent="0.2">
      <c r="K42" s="371"/>
      <c r="L42" s="377"/>
      <c r="M42" s="387"/>
      <c r="N42" s="388"/>
      <c r="O42" s="387"/>
      <c r="P42" s="388"/>
    </row>
    <row r="43" spans="2:16" ht="12.75" customHeight="1" x14ac:dyDescent="0.2">
      <c r="B43" s="11" t="s">
        <v>269</v>
      </c>
      <c r="C43" s="11" t="s">
        <v>270</v>
      </c>
      <c r="K43" s="371"/>
      <c r="L43" s="377"/>
      <c r="M43" s="390"/>
      <c r="N43" s="391"/>
      <c r="O43" s="390"/>
      <c r="P43" s="391"/>
    </row>
    <row r="44" spans="2:16" ht="12.75" customHeight="1" x14ac:dyDescent="0.2">
      <c r="C44" s="11" t="s">
        <v>271</v>
      </c>
      <c r="K44" s="371"/>
      <c r="L44" s="377"/>
      <c r="M44" s="383"/>
      <c r="N44" s="384"/>
      <c r="O44" s="383"/>
      <c r="P44" s="384"/>
    </row>
    <row r="45" spans="2:16" ht="12.75" customHeight="1" x14ac:dyDescent="0.2">
      <c r="C45" s="75" t="s">
        <v>272</v>
      </c>
      <c r="D45" s="57"/>
      <c r="E45" s="57"/>
      <c r="F45" s="76"/>
      <c r="K45" s="371"/>
      <c r="L45" s="377"/>
      <c r="M45" s="385"/>
      <c r="N45" s="386"/>
      <c r="O45" s="385"/>
      <c r="P45" s="386"/>
    </row>
    <row r="46" spans="2:16" ht="12.75" customHeight="1" x14ac:dyDescent="0.2">
      <c r="C46" s="77" t="s">
        <v>273</v>
      </c>
      <c r="F46" s="78"/>
      <c r="K46" s="372"/>
      <c r="L46" s="378"/>
      <c r="M46" s="392"/>
      <c r="N46" s="393"/>
      <c r="O46" s="392"/>
      <c r="P46" s="393"/>
    </row>
    <row r="47" spans="2:16" ht="12.75" customHeight="1" x14ac:dyDescent="0.2">
      <c r="C47" s="77" t="s">
        <v>274</v>
      </c>
      <c r="F47" s="78"/>
      <c r="K47" s="11" t="s">
        <v>276</v>
      </c>
      <c r="O47" s="57"/>
      <c r="P47" s="60" t="s">
        <v>303</v>
      </c>
    </row>
    <row r="48" spans="2:16" ht="12.75" customHeight="1" x14ac:dyDescent="0.2">
      <c r="C48" s="79" t="s">
        <v>275</v>
      </c>
      <c r="D48" s="80"/>
      <c r="E48" s="80"/>
      <c r="F48" s="81"/>
      <c r="K48" s="6"/>
      <c r="L48" s="397"/>
      <c r="M48" s="397"/>
      <c r="N48" s="58"/>
      <c r="O48" s="395"/>
      <c r="P48" s="395"/>
    </row>
    <row r="49" spans="2:16" ht="12.75" customHeight="1" x14ac:dyDescent="0.2">
      <c r="K49" s="30" t="s">
        <v>278</v>
      </c>
      <c r="L49" s="398"/>
      <c r="M49" s="398"/>
      <c r="N49" s="59" t="s">
        <v>279</v>
      </c>
      <c r="O49" s="396"/>
      <c r="P49" s="396"/>
    </row>
    <row r="50" spans="2:16" ht="12.75" customHeight="1" x14ac:dyDescent="0.2">
      <c r="B50" s="11" t="s">
        <v>232</v>
      </c>
      <c r="C50" s="6" t="s">
        <v>233</v>
      </c>
      <c r="D50" s="6"/>
      <c r="E50" s="6"/>
      <c r="F50" s="6"/>
      <c r="G50" s="6"/>
      <c r="H50" s="6"/>
      <c r="K50" s="6"/>
      <c r="L50" s="403"/>
      <c r="M50" s="403"/>
      <c r="N50" s="404"/>
      <c r="O50" s="403"/>
      <c r="P50" s="403"/>
    </row>
    <row r="51" spans="2:16" ht="12.75" customHeight="1" x14ac:dyDescent="0.2">
      <c r="C51" s="6"/>
      <c r="D51" s="6"/>
      <c r="E51" s="6" t="s">
        <v>280</v>
      </c>
      <c r="F51" s="6"/>
      <c r="G51" s="6"/>
      <c r="H51" s="6"/>
      <c r="K51" s="30" t="s">
        <v>281</v>
      </c>
      <c r="L51" s="405"/>
      <c r="M51" s="405"/>
      <c r="N51" s="405"/>
      <c r="O51" s="405"/>
      <c r="P51" s="405"/>
    </row>
    <row r="52" spans="2:16" ht="12.75" customHeight="1" x14ac:dyDescent="0.2">
      <c r="K52" s="394" t="s">
        <v>304</v>
      </c>
      <c r="L52" s="6"/>
      <c r="M52" s="406"/>
      <c r="N52" s="407" t="s">
        <v>283</v>
      </c>
      <c r="O52" s="399"/>
      <c r="P52" s="401" t="s">
        <v>284</v>
      </c>
    </row>
    <row r="53" spans="2:16" ht="12.75" customHeight="1" x14ac:dyDescent="0.2">
      <c r="B53" s="11" t="s">
        <v>235</v>
      </c>
      <c r="C53" s="11" t="s">
        <v>236</v>
      </c>
      <c r="K53" s="394"/>
      <c r="M53" s="396"/>
      <c r="N53" s="408"/>
      <c r="O53" s="400"/>
      <c r="P53" s="402"/>
    </row>
    <row r="54" spans="2:16" ht="12.75" customHeight="1" x14ac:dyDescent="0.2">
      <c r="K54" s="6"/>
      <c r="L54" s="6"/>
      <c r="M54" s="6"/>
      <c r="N54" s="6"/>
      <c r="O54" s="6"/>
      <c r="P54" s="6"/>
    </row>
  </sheetData>
  <mergeCells count="69">
    <mergeCell ref="M44:N46"/>
    <mergeCell ref="O44:P46"/>
    <mergeCell ref="L48:M49"/>
    <mergeCell ref="O48:P49"/>
    <mergeCell ref="L50:P51"/>
    <mergeCell ref="M52:M53"/>
    <mergeCell ref="N52:N53"/>
    <mergeCell ref="O52:O53"/>
    <mergeCell ref="P52:P53"/>
    <mergeCell ref="M5:N6"/>
    <mergeCell ref="O5:P6"/>
    <mergeCell ref="M40:N42"/>
    <mergeCell ref="O40:P42"/>
    <mergeCell ref="M32:N34"/>
    <mergeCell ref="O32:P34"/>
    <mergeCell ref="M36:N38"/>
    <mergeCell ref="O36:P38"/>
    <mergeCell ref="M20:N22"/>
    <mergeCell ref="O20:P22"/>
    <mergeCell ref="M24:N26"/>
    <mergeCell ref="O24:P26"/>
    <mergeCell ref="K52:K53"/>
    <mergeCell ref="L4:L6"/>
    <mergeCell ref="L7:L14"/>
    <mergeCell ref="L15:L22"/>
    <mergeCell ref="L23:L30"/>
    <mergeCell ref="L31:L38"/>
    <mergeCell ref="L39:L46"/>
    <mergeCell ref="M43:N43"/>
    <mergeCell ref="O43:P43"/>
    <mergeCell ref="K5:K6"/>
    <mergeCell ref="K7:K14"/>
    <mergeCell ref="K15:K22"/>
    <mergeCell ref="K23:K30"/>
    <mergeCell ref="K31:K38"/>
    <mergeCell ref="K39:K46"/>
    <mergeCell ref="M28:N30"/>
    <mergeCell ref="O28:P30"/>
    <mergeCell ref="M12:N14"/>
    <mergeCell ref="O12:P14"/>
    <mergeCell ref="M16:N18"/>
    <mergeCell ref="O16:P18"/>
    <mergeCell ref="M8:N10"/>
    <mergeCell ref="O8:P10"/>
    <mergeCell ref="M31:N31"/>
    <mergeCell ref="O31:P31"/>
    <mergeCell ref="M35:N35"/>
    <mergeCell ref="O35:P35"/>
    <mergeCell ref="M39:N39"/>
    <mergeCell ref="O39:P39"/>
    <mergeCell ref="M19:N19"/>
    <mergeCell ref="O19:P19"/>
    <mergeCell ref="M23:N23"/>
    <mergeCell ref="O23:P23"/>
    <mergeCell ref="M27:N27"/>
    <mergeCell ref="O27:P27"/>
    <mergeCell ref="M11:N11"/>
    <mergeCell ref="O11:P11"/>
    <mergeCell ref="C15:H15"/>
    <mergeCell ref="M15:N15"/>
    <mergeCell ref="O15:P15"/>
    <mergeCell ref="F1:I1"/>
    <mergeCell ref="H2:I2"/>
    <mergeCell ref="M4:N4"/>
    <mergeCell ref="O4:P4"/>
    <mergeCell ref="M7:N7"/>
    <mergeCell ref="O7:P7"/>
    <mergeCell ref="K1:P2"/>
    <mergeCell ref="B3:J4"/>
  </mergeCells>
  <phoneticPr fontId="32"/>
  <printOptions horizontalCentered="1" verticalCentered="1"/>
  <pageMargins left="0.196850393700787" right="0.196850393700787" top="0.196850393700787" bottom="0" header="0.511811023622047" footer="0.511811023622047"/>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行事</vt:lpstr>
      <vt:lpstr>収支</vt:lpstr>
      <vt:lpstr>詳細</vt:lpstr>
      <vt:lpstr>予算</vt:lpstr>
      <vt:lpstr>登録</vt:lpstr>
      <vt:lpstr>川之江</vt:lpstr>
      <vt:lpstr>初太</vt:lpstr>
      <vt:lpstr>ｵｰﾌﾟﾝ</vt:lpstr>
      <vt:lpstr>市民</vt:lpstr>
      <vt:lpstr>学生</vt:lpstr>
      <vt:lpstr>ﾐｯｸｽ</vt:lpstr>
      <vt:lpstr>普及</vt:lpstr>
      <vt:lpstr>教室</vt:lpstr>
      <vt:lpstr>HP</vt:lpstr>
      <vt:lpstr>ｵｰﾌﾟﾝ!Print_Area</vt:lpstr>
      <vt:lpstr>ﾐｯｸｽ!Print_Area</vt:lpstr>
      <vt:lpstr>学生!Print_Area</vt:lpstr>
      <vt:lpstr>教室!Print_Area</vt:lpstr>
      <vt:lpstr>行事!Print_Area</vt:lpstr>
      <vt:lpstr>市民!Print_Area</vt:lpstr>
      <vt:lpstr>収支!Print_Area</vt:lpstr>
      <vt:lpstr>初太!Print_Area</vt:lpstr>
      <vt:lpstr>詳細!Print_Area</vt:lpstr>
      <vt:lpstr>川之江!Print_Area</vt:lpstr>
      <vt:lpstr>登録!Print_Area</vt:lpstr>
      <vt:lpstr>表紙!Print_Area</vt:lpstr>
      <vt:lpstr>普及!Print_Area</vt:lpstr>
      <vt:lpstr>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dc:creator>
  <cp:lastModifiedBy>康浩 今井</cp:lastModifiedBy>
  <cp:lastPrinted>2026-05-16T11:47:39Z</cp:lastPrinted>
  <dcterms:created xsi:type="dcterms:W3CDTF">2004-04-03T04:25:00Z</dcterms:created>
  <dcterms:modified xsi:type="dcterms:W3CDTF">2026-05-16T11:48:50Z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